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firstSheet="3" activeTab="4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  <sheet name="Powerstage" sheetId="11" r:id="rId11"/>
    <sheet name="Overall results" sheetId="12" r:id="rId12"/>
    <sheet name="Estonian Championship" sheetId="13" r:id="rId13"/>
    <sheet name="Michelin EE" sheetId="14" r:id="rId14"/>
  </sheets>
  <definedNames>
    <definedName name="EXCKLASS" localSheetId="9">'Classes'!$C$9:$F$19</definedName>
    <definedName name="EXCLINA" localSheetId="2">'Results 1. Day'!$A$8:$J$141</definedName>
    <definedName name="EXCPENAL" localSheetId="6">'Penalt'!$A$10:$J$12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7">'Retired'!$A$11:$H$42</definedName>
    <definedName name="EXCSTART" localSheetId="12">'Estonian Championship'!$A$8:$I$67</definedName>
    <definedName name="EXCSTART" localSheetId="11">'Overall results'!$A$8:$I$74</definedName>
    <definedName name="EXCSTART" localSheetId="10">'Powerstage'!$A$8:$I$41</definedName>
    <definedName name="EXCSTART" localSheetId="1">'Start 2. Day'!$A$8:$J$67</definedName>
    <definedName name="EXCSTART" localSheetId="0">'Startlist'!$A$8:$J$74</definedName>
    <definedName name="GGG" localSheetId="3">'Results'!$A$8:$Q$141</definedName>
    <definedName name="GGG" localSheetId="2">'Results 1. Day'!$A$8:$E$141</definedName>
    <definedName name="GGG_1" localSheetId="3">'Results'!$A$8:$Q$141</definedName>
    <definedName name="GGG_1" localSheetId="2">'Results 1. Day'!$A$8:$J$141</definedName>
    <definedName name="_xlnm.Print_Area" localSheetId="13">'Michelin EE'!$A$1:$H$33</definedName>
    <definedName name="_xlnm.Print_Area" localSheetId="6">'Penalt'!$A$1:$I$12</definedName>
    <definedName name="_xlnm.Print_Area" localSheetId="3">'Results'!$A$1:$P$141</definedName>
    <definedName name="_xlnm.Print_Area" localSheetId="2">'Results 1. Day'!$A$1:$I$141</definedName>
    <definedName name="_xlnm.Print_Area" localSheetId="7">'Retired'!$A$1:$G$42</definedName>
    <definedName name="_xlnm.Print_Area" localSheetId="8">'Speed'!$A$1:$L$47</definedName>
    <definedName name="_xlnm.Print_Area" localSheetId="1">'Start 2. Day'!$A$1:$I$67</definedName>
    <definedName name="_xlnm.Print_Area" localSheetId="0">'Startlist'!$A$1:$I$74</definedName>
    <definedName name="_xlnm.Print_Area" localSheetId="5">'Teams'!$A$1:$H$14</definedName>
    <definedName name="_xlnm.Print_Area" localSheetId="4">'Winners'!$A$1:$I$62</definedName>
  </definedNames>
  <calcPr fullCalcOnLoad="1"/>
</workbook>
</file>

<file path=xl/sharedStrings.xml><?xml version="1.0" encoding="utf-8"?>
<sst xmlns="http://schemas.openxmlformats.org/spreadsheetml/2006/main" count="4790" uniqueCount="2021">
  <si>
    <t>Grossi Toidukaubad Viru Rally 2012</t>
  </si>
  <si>
    <t>Rakvere, Lääne-Virumaa</t>
  </si>
  <si>
    <t>10.-11 August 2012</t>
  </si>
  <si>
    <t>Anna Zavershinskaja</t>
  </si>
  <si>
    <t>Taras Kravchenko</t>
  </si>
  <si>
    <t>Oleksandr Gorbik</t>
  </si>
  <si>
    <t>Miko-Ove Niinemäe</t>
  </si>
  <si>
    <t>Martin Valter</t>
  </si>
  <si>
    <t>Ford Fiesta ST</t>
  </si>
  <si>
    <t>Citroen C2 R2 Max</t>
  </si>
  <si>
    <t>Gatis Vecvagars</t>
  </si>
  <si>
    <t>Aivars Stolders</t>
  </si>
  <si>
    <t>Ajags Latvija</t>
  </si>
  <si>
    <t>Evgeny Rogov</t>
  </si>
  <si>
    <t>Andrey Konovalenko</t>
  </si>
  <si>
    <t>A-Racing</t>
  </si>
  <si>
    <t>Vallo Nuuter</t>
  </si>
  <si>
    <t>Eero Kikerpill</t>
  </si>
  <si>
    <t>Margus Sōōrumaa</t>
  </si>
  <si>
    <t>Raido Laulik</t>
  </si>
  <si>
    <t>Tōnis Viidas</t>
  </si>
  <si>
    <t>Andrus Vahi</t>
  </si>
  <si>
    <t>Tanel Müürsepp</t>
  </si>
  <si>
    <t>Neeme Järvpōld</t>
  </si>
  <si>
    <t>Oleg Krylov</t>
  </si>
  <si>
    <t>Rando Turja</t>
  </si>
  <si>
    <t>Ain Sepp</t>
  </si>
  <si>
    <t>Ford Fiesta R2</t>
  </si>
  <si>
    <t>Madis Vanaselja</t>
  </si>
  <si>
    <t>Jaanus Hōbemägi</t>
  </si>
  <si>
    <t>BMW 320</t>
  </si>
  <si>
    <t>BMW 318IS</t>
  </si>
  <si>
    <t>Kristjan Sinik</t>
  </si>
  <si>
    <t>Meelis Siidirätsep</t>
  </si>
  <si>
    <t>Nissan Sunny</t>
  </si>
  <si>
    <t>Aleksei Sivirchukov</t>
  </si>
  <si>
    <t>Gediminas Celiesius</t>
  </si>
  <si>
    <t>BLR / LIT</t>
  </si>
  <si>
    <t>ASC</t>
  </si>
  <si>
    <t>Ott Mesikäpp</t>
  </si>
  <si>
    <t>Alvar Kuutok</t>
  </si>
  <si>
    <t>Vaz 2105</t>
  </si>
  <si>
    <t>Einar Soe</t>
  </si>
  <si>
    <t>Tarmo Kaseorg</t>
  </si>
  <si>
    <t>Ivar Maran</t>
  </si>
  <si>
    <t>Erkko East</t>
  </si>
  <si>
    <t>Margus Brant</t>
  </si>
  <si>
    <t>Valters Klavins</t>
  </si>
  <si>
    <t>Maris Visinskis</t>
  </si>
  <si>
    <t>18:26</t>
  </si>
  <si>
    <t>18:28</t>
  </si>
  <si>
    <t>Margus Sarja</t>
  </si>
  <si>
    <t>Taavi Audova</t>
  </si>
  <si>
    <t>18:30</t>
  </si>
  <si>
    <t>Indrek Napp</t>
  </si>
  <si>
    <t>Tarmo Mägi</t>
  </si>
  <si>
    <t>18:32</t>
  </si>
  <si>
    <t>18:34</t>
  </si>
  <si>
    <t>Roland Poom</t>
  </si>
  <si>
    <t>Raul Kulgevee</t>
  </si>
  <si>
    <t>18:36</t>
  </si>
  <si>
    <t>Raigo Vilbiks</t>
  </si>
  <si>
    <t>Alari Jüriöö</t>
  </si>
  <si>
    <t>18:38</t>
  </si>
  <si>
    <t>Janek Jelle</t>
  </si>
  <si>
    <t>Vaido Tali</t>
  </si>
  <si>
    <t>18:40</t>
  </si>
  <si>
    <t>E13</t>
  </si>
  <si>
    <t>Kristo Laadre</t>
  </si>
  <si>
    <t>Priit Pilden</t>
  </si>
  <si>
    <t>Gaz 51</t>
  </si>
  <si>
    <t>18:42</t>
  </si>
  <si>
    <t>Rünno Niitsalu</t>
  </si>
  <si>
    <t>Jaanus Pedius</t>
  </si>
  <si>
    <t>Gaz 53</t>
  </si>
  <si>
    <t>Power Stage - Special Stage 11</t>
  </si>
  <si>
    <t>Jaan Pettai</t>
  </si>
  <si>
    <t>Raino Verliin</t>
  </si>
  <si>
    <t>Lada Samara</t>
  </si>
  <si>
    <t>Henry Asi</t>
  </si>
  <si>
    <t>Taaniel Tigas</t>
  </si>
  <si>
    <t>Edgars Balodis</t>
  </si>
  <si>
    <t>Ivo Pukis</t>
  </si>
  <si>
    <t>Ramus Rally Team</t>
  </si>
  <si>
    <t>Viacheslav Galkin</t>
  </si>
  <si>
    <t>Carl Terras</t>
  </si>
  <si>
    <t>Rasmus Uustulnd</t>
  </si>
  <si>
    <t>Imre Kuusk</t>
  </si>
  <si>
    <t>Priit Koik</t>
  </si>
  <si>
    <t>Uku Heldna</t>
  </si>
  <si>
    <t>Tōnu Sepp</t>
  </si>
  <si>
    <t>Raiko Ausmees</t>
  </si>
  <si>
    <t>Rünno Ubinhain</t>
  </si>
  <si>
    <t>Riho Teinveld</t>
  </si>
  <si>
    <t>VW Golf</t>
  </si>
  <si>
    <t>Märjamaa Rally Team</t>
  </si>
  <si>
    <t>BMW 325</t>
  </si>
  <si>
    <t>Madis Mägi</t>
  </si>
  <si>
    <t>Jaan Halliste</t>
  </si>
  <si>
    <t>BMW Compact</t>
  </si>
  <si>
    <t>Alexey Reshetov</t>
  </si>
  <si>
    <t>Karl Koosa</t>
  </si>
  <si>
    <t>Guntis Lielkajis</t>
  </si>
  <si>
    <t>Vilnis Mikelsons</t>
  </si>
  <si>
    <t>Kenneth Sepp</t>
  </si>
  <si>
    <t>Rein Reinsalu</t>
  </si>
  <si>
    <t>Virko Juga</t>
  </si>
  <si>
    <t>Marko Ringenberg</t>
  </si>
  <si>
    <t>Ford Escort</t>
  </si>
  <si>
    <t>Andres Lichtfeldt</t>
  </si>
  <si>
    <t>Maila Vaher</t>
  </si>
  <si>
    <t>Karita Kivi</t>
  </si>
  <si>
    <t>Nissan Sunny GTI</t>
  </si>
  <si>
    <t>Lada VFTS</t>
  </si>
  <si>
    <t>Raigo Mōlder</t>
  </si>
  <si>
    <t>16:48</t>
  </si>
  <si>
    <t>Janis Vorobjovs</t>
  </si>
  <si>
    <t>Guntars Zicans</t>
  </si>
  <si>
    <t>Vorobjovs Racing</t>
  </si>
  <si>
    <t>Dmitry Tagirov</t>
  </si>
  <si>
    <t>17:58</t>
  </si>
  <si>
    <t>18:00</t>
  </si>
  <si>
    <t>Jarmo Vōsa</t>
  </si>
  <si>
    <t>Timmu Kōrge</t>
  </si>
  <si>
    <t>Erki Pints</t>
  </si>
  <si>
    <t>Kevin Kuusik</t>
  </si>
  <si>
    <t>Prorex Racing</t>
  </si>
  <si>
    <t>Ralfs Sirmacis</t>
  </si>
  <si>
    <t>Maris Kulss</t>
  </si>
  <si>
    <t>Ford Fiesta S2000</t>
  </si>
  <si>
    <t>16:50</t>
  </si>
  <si>
    <t>16:52</t>
  </si>
  <si>
    <t>16:54</t>
  </si>
  <si>
    <t>16:56</t>
  </si>
  <si>
    <t>16:58</t>
  </si>
  <si>
    <t>Jarno Talve</t>
  </si>
  <si>
    <t>17:00</t>
  </si>
  <si>
    <t>17:02</t>
  </si>
  <si>
    <t>17:04</t>
  </si>
  <si>
    <t>17:06</t>
  </si>
  <si>
    <t>RUS / EST</t>
  </si>
  <si>
    <t>17:08</t>
  </si>
  <si>
    <t>17:10</t>
  </si>
  <si>
    <t>17:12</t>
  </si>
  <si>
    <t>17:14</t>
  </si>
  <si>
    <t>17:16</t>
  </si>
  <si>
    <t>17:18</t>
  </si>
  <si>
    <t>17:20</t>
  </si>
  <si>
    <t>17:22</t>
  </si>
  <si>
    <t>17:24</t>
  </si>
  <si>
    <t>17:26</t>
  </si>
  <si>
    <t>17:28</t>
  </si>
  <si>
    <t>17:30</t>
  </si>
  <si>
    <t>17:32</t>
  </si>
  <si>
    <t>Renault Clio</t>
  </si>
  <si>
    <t>17:34</t>
  </si>
  <si>
    <t>17:36</t>
  </si>
  <si>
    <t>Rainer Aus</t>
  </si>
  <si>
    <t>17:38</t>
  </si>
  <si>
    <t>17:40</t>
  </si>
  <si>
    <t>17:42</t>
  </si>
  <si>
    <t>17:44</t>
  </si>
  <si>
    <t>17:46</t>
  </si>
  <si>
    <t>17:48</t>
  </si>
  <si>
    <t>17:52</t>
  </si>
  <si>
    <t>Special stages</t>
  </si>
  <si>
    <t>MM-Motorsport</t>
  </si>
  <si>
    <t>Prorehv Rally Team</t>
  </si>
  <si>
    <t>Roland Murakas</t>
  </si>
  <si>
    <t>Kalle Adler</t>
  </si>
  <si>
    <t>Allan Ilves</t>
  </si>
  <si>
    <t>Võistkonnad / Teams</t>
  </si>
  <si>
    <t>Results</t>
  </si>
  <si>
    <t>Result</t>
  </si>
  <si>
    <t>Stardiprotokoll  / Startlist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</si>
  <si>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</si>
  <si>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</si>
  <si>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</si>
  <si>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</si>
  <si>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</si>
  <si>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</si>
  <si>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</si>
  <si>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</si>
  <si>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</si>
  <si>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</si>
  <si>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</si>
  <si>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</si>
  <si>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</si>
  <si>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</si>
  <si>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</si>
  <si>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</si>
  <si>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</si>
  <si>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</si>
  <si>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</si>
  <si>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</si>
  <si>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</si>
  <si>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</si>
  <si>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</si>
  <si>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</si>
  <si>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</si>
  <si>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</si>
  <si>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</si>
  <si>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</si>
  <si>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</si>
  <si>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</si>
  <si>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</si>
  <si>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</si>
  <si>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</si>
  <si>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</si>
  <si>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</si>
  <si>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</si>
  <si>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8</t>
  </si>
  <si>
    <t>Subaru Impreza WRX STI</t>
  </si>
  <si>
    <t>Egon Kaur</t>
  </si>
  <si>
    <t>Georg Gross</t>
  </si>
  <si>
    <t>Subaru Impreza</t>
  </si>
  <si>
    <t>Ken Järveoja</t>
  </si>
  <si>
    <t>Citroen C2</t>
  </si>
  <si>
    <t>N4</t>
  </si>
  <si>
    <t>Mitsubishi Lancer Evo 9</t>
  </si>
  <si>
    <t>Margus Murakas</t>
  </si>
  <si>
    <t>A8</t>
  </si>
  <si>
    <t>A7</t>
  </si>
  <si>
    <t>Sander Pärn</t>
  </si>
  <si>
    <t>Erik Lepikson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</si>
  <si>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</si>
  <si>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</si>
  <si>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</si>
  <si>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</si>
  <si>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</si>
  <si>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</si>
  <si>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Oliver Ojaperv</t>
  </si>
  <si>
    <t>Kristo Subi</t>
  </si>
  <si>
    <t>Teele Sepp</t>
  </si>
  <si>
    <t>Markus Abram</t>
  </si>
  <si>
    <t>Merkomar Motorsport</t>
  </si>
  <si>
    <t>Karl Kruuda</t>
  </si>
  <si>
    <t>Martin Järveoja</t>
  </si>
  <si>
    <t xml:space="preserve">    Special stages</t>
  </si>
  <si>
    <t>1.</t>
  </si>
  <si>
    <t>Ford Focus WRC</t>
  </si>
  <si>
    <t>Mitsubishi Lancer Evo 8</t>
  </si>
  <si>
    <t>17:54</t>
  </si>
  <si>
    <t>17:56</t>
  </si>
  <si>
    <t>18:02</t>
  </si>
  <si>
    <t>18:04</t>
  </si>
  <si>
    <t>18:06</t>
  </si>
  <si>
    <t>Honda Civic Type-R</t>
  </si>
  <si>
    <t>Renault Clio R3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</si>
  <si>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</si>
  <si>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</si>
  <si>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</si>
  <si>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</si>
  <si>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</si>
  <si>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</si>
  <si>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</si>
  <si>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</si>
  <si>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</si>
  <si>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A6</t>
  </si>
  <si>
    <t>17:50</t>
  </si>
  <si>
    <t>Stardiprotokoll  2. päevale / Startlist for Day 2</t>
  </si>
  <si>
    <t>Results after Day 1</t>
  </si>
  <si>
    <t>Mitsubishi Lancer Evo 6</t>
  </si>
  <si>
    <t>Vadim Kuznetsov</t>
  </si>
  <si>
    <t>Roman Kapustin</t>
  </si>
  <si>
    <t>10</t>
  </si>
  <si>
    <t>9</t>
  </si>
  <si>
    <t>UKR</t>
  </si>
  <si>
    <t>LAT</t>
  </si>
  <si>
    <t>Alo Ivask</t>
  </si>
  <si>
    <t>Carglass Rally Team</t>
  </si>
  <si>
    <t>Andrus Toom</t>
  </si>
  <si>
    <t>R4</t>
  </si>
  <si>
    <t>E12</t>
  </si>
  <si>
    <t>Alexey Lukyanuk</t>
  </si>
  <si>
    <t>Alexey Arnautov</t>
  </si>
  <si>
    <t>Rayban Rally Style</t>
  </si>
  <si>
    <t>Tom Rist</t>
  </si>
  <si>
    <t>E11</t>
  </si>
  <si>
    <t>BMW M3</t>
  </si>
  <si>
    <t>Ago Ahu</t>
  </si>
  <si>
    <t>Kalle Ahu</t>
  </si>
  <si>
    <t>Laitserallypark</t>
  </si>
  <si>
    <t>OK Tehnikaspordiklubi</t>
  </si>
  <si>
    <t>E9</t>
  </si>
  <si>
    <t>Ford Fiesta</t>
  </si>
  <si>
    <t>Kristen Kelement</t>
  </si>
  <si>
    <t>Timo Kasesalu</t>
  </si>
  <si>
    <t>Oti Ralliklubi</t>
  </si>
  <si>
    <t>E10</t>
  </si>
  <si>
    <t>Lembit Soe</t>
  </si>
  <si>
    <t>Ahto Pihlas</t>
  </si>
  <si>
    <t>Toyota Starlet</t>
  </si>
  <si>
    <t>Janis Berkis</t>
  </si>
  <si>
    <t>Edgars Ceporjus</t>
  </si>
  <si>
    <t>NJ Racing</t>
  </si>
  <si>
    <t>ECOM Motorsport</t>
  </si>
  <si>
    <t>Meelis Orgla</t>
  </si>
  <si>
    <t>Raul Viilo</t>
  </si>
  <si>
    <t>Taivo Tuusis</t>
  </si>
  <si>
    <t>Rainer Rohtmets</t>
  </si>
  <si>
    <t>Rivo Hell</t>
  </si>
  <si>
    <t>Printsport</t>
  </si>
  <si>
    <t>Vladimir Ivanov</t>
  </si>
  <si>
    <t>Oleg Zimin</t>
  </si>
  <si>
    <t>PSC Motorsport</t>
  </si>
  <si>
    <t>Yellow Racing</t>
  </si>
  <si>
    <t>Subaru Impreza STI</t>
  </si>
  <si>
    <t>Viljar Ventsel</t>
  </si>
  <si>
    <t>Overall results</t>
  </si>
  <si>
    <t>Class</t>
  </si>
  <si>
    <t>Drivers</t>
  </si>
  <si>
    <t>4WD</t>
  </si>
  <si>
    <t>2WD</t>
  </si>
  <si>
    <t>Michelin Cup Estonia</t>
  </si>
  <si>
    <t>E</t>
  </si>
  <si>
    <t>Simo Koskinen</t>
  </si>
  <si>
    <t>Tamsalu AMK</t>
  </si>
  <si>
    <t>16:30</t>
  </si>
  <si>
    <t>16:32</t>
  </si>
  <si>
    <t>16:34</t>
  </si>
  <si>
    <t>16:36</t>
  </si>
  <si>
    <t>16:38</t>
  </si>
  <si>
    <t>16:40</t>
  </si>
  <si>
    <t>16:42</t>
  </si>
  <si>
    <t>16:44</t>
  </si>
  <si>
    <t>16:46</t>
  </si>
  <si>
    <t>00</t>
  </si>
  <si>
    <t>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</si>
  <si>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</si>
  <si>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</si>
  <si>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</si>
  <si>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</si>
  <si>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</si>
  <si>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</si>
  <si>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</si>
  <si>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</si>
  <si>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</si>
  <si>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</si>
  <si>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</si>
  <si>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</si>
  <si>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</si>
  <si>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</si>
  <si>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</si>
  <si>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</si>
  <si>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</si>
  <si>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</si>
  <si>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</si>
  <si>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</si>
  <si>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</si>
  <si>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</si>
  <si>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</si>
  <si>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</si>
  <si>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</si>
  <si>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</si>
  <si>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</si>
  <si>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</si>
  <si>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</si>
  <si>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</si>
  <si>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</si>
  <si>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</si>
  <si>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</si>
  <si>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</si>
  <si>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</si>
  <si>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</si>
  <si>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</si>
  <si>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</si>
  <si>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</si>
  <si>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</si>
  <si>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</si>
  <si>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</si>
  <si>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</si>
  <si>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</si>
  <si>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</si>
  <si>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</si>
  <si>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</si>
  <si>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</si>
  <si>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</si>
  <si>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</si>
  <si>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</si>
  <si>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</si>
  <si>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</si>
  <si>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</si>
  <si>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</si>
  <si>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</si>
  <si>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</si>
  <si>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</si>
  <si>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</si>
  <si>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</si>
  <si>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</si>
  <si>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</si>
  <si>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</si>
  <si>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</si>
  <si>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</si>
  <si>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</si>
  <si>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</si>
  <si>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>Igor Bulantsev</t>
  </si>
  <si>
    <t>Aleksey Kurnosov</t>
  </si>
  <si>
    <t>ASRT</t>
  </si>
  <si>
    <t>S2</t>
  </si>
  <si>
    <t>S1</t>
  </si>
  <si>
    <t>16:27</t>
  </si>
  <si>
    <t>16:25</t>
  </si>
  <si>
    <t>16:23</t>
  </si>
  <si>
    <t>16:20</t>
  </si>
  <si>
    <t>Estonian Rally Championships</t>
  </si>
  <si>
    <t>9:20</t>
  </si>
  <si>
    <t>9:23</t>
  </si>
  <si>
    <t xml:space="preserve">  1/1</t>
  </si>
  <si>
    <t>Gross/Mōlder</t>
  </si>
  <si>
    <t xml:space="preserve"> 3.27,4</t>
  </si>
  <si>
    <t xml:space="preserve"> 3.19,9</t>
  </si>
  <si>
    <t xml:space="preserve"> 3.00,9</t>
  </si>
  <si>
    <t xml:space="preserve"> 2.58,4</t>
  </si>
  <si>
    <t>12.46,6</t>
  </si>
  <si>
    <t xml:space="preserve">   2/1</t>
  </si>
  <si>
    <t xml:space="preserve">   1/1</t>
  </si>
  <si>
    <t>+ 0.00,0</t>
  </si>
  <si>
    <t xml:space="preserve">  2/1</t>
  </si>
  <si>
    <t>Kruuda/Järveoja</t>
  </si>
  <si>
    <t xml:space="preserve"> 3.28,7</t>
  </si>
  <si>
    <t xml:space="preserve"> 3.33,4</t>
  </si>
  <si>
    <t xml:space="preserve"> 3.05,2</t>
  </si>
  <si>
    <t xml:space="preserve"> 3.06,1</t>
  </si>
  <si>
    <t>13.13,4</t>
  </si>
  <si>
    <t>+ 0.26,8</t>
  </si>
  <si>
    <t xml:space="preserve">  3/1</t>
  </si>
  <si>
    <t>Aus/Koskinen</t>
  </si>
  <si>
    <t xml:space="preserve"> 3.26,2</t>
  </si>
  <si>
    <t xml:space="preserve"> 3.27,3</t>
  </si>
  <si>
    <t xml:space="preserve"> 3.14,4</t>
  </si>
  <si>
    <t xml:space="preserve"> 3.09,9</t>
  </si>
  <si>
    <t>13.17,8</t>
  </si>
  <si>
    <t xml:space="preserve">   4/3</t>
  </si>
  <si>
    <t xml:space="preserve">   4/2</t>
  </si>
  <si>
    <t xml:space="preserve">   3/1</t>
  </si>
  <si>
    <t>+ 0.31,2</t>
  </si>
  <si>
    <t xml:space="preserve">  4/2</t>
  </si>
  <si>
    <t>Vorobjovs/Zicans</t>
  </si>
  <si>
    <t xml:space="preserve"> 3.28,2</t>
  </si>
  <si>
    <t xml:space="preserve"> 3.25,4</t>
  </si>
  <si>
    <t xml:space="preserve"> 3.14,9</t>
  </si>
  <si>
    <t xml:space="preserve"> 3.11,5</t>
  </si>
  <si>
    <t>13.20,0</t>
  </si>
  <si>
    <t xml:space="preserve">   3/2</t>
  </si>
  <si>
    <t xml:space="preserve">   5/3</t>
  </si>
  <si>
    <t>+ 0.33,4</t>
  </si>
  <si>
    <t xml:space="preserve">  5/3</t>
  </si>
  <si>
    <t>Plangi/Sarapuu</t>
  </si>
  <si>
    <t xml:space="preserve"> 3.30,2</t>
  </si>
  <si>
    <t xml:space="preserve"> 3.27,8</t>
  </si>
  <si>
    <t xml:space="preserve"> 3.13,4</t>
  </si>
  <si>
    <t xml:space="preserve"> 3.11,1</t>
  </si>
  <si>
    <t>13.22,5</t>
  </si>
  <si>
    <t xml:space="preserve">   6/4</t>
  </si>
  <si>
    <t xml:space="preserve">   5/4</t>
  </si>
  <si>
    <t>+ 0.35,9</t>
  </si>
  <si>
    <t xml:space="preserve">  6/4</t>
  </si>
  <si>
    <t>Lukyanuk/Arnautov</t>
  </si>
  <si>
    <t xml:space="preserve"> 3.28,9</t>
  </si>
  <si>
    <t xml:space="preserve"> 3.23,7</t>
  </si>
  <si>
    <t xml:space="preserve"> 3.16,7</t>
  </si>
  <si>
    <t xml:space="preserve"> 3.13,7</t>
  </si>
  <si>
    <t>13.23,0</t>
  </si>
  <si>
    <t>+ 0.36,4</t>
  </si>
  <si>
    <t xml:space="preserve">  7/5</t>
  </si>
  <si>
    <t>Kaur/Lepikson</t>
  </si>
  <si>
    <t xml:space="preserve"> 3.37,7</t>
  </si>
  <si>
    <t xml:space="preserve"> 3.32,1</t>
  </si>
  <si>
    <t xml:space="preserve"> 3.18,6</t>
  </si>
  <si>
    <t xml:space="preserve"> 3.14,6</t>
  </si>
  <si>
    <t>13.43,0</t>
  </si>
  <si>
    <t xml:space="preserve">   7/5</t>
  </si>
  <si>
    <t xml:space="preserve">   7/6</t>
  </si>
  <si>
    <t>+ 0.56,4</t>
  </si>
  <si>
    <t>Jeets/Toom</t>
  </si>
  <si>
    <t>10.09,2</t>
  </si>
  <si>
    <t xml:space="preserve"> 3.31,8</t>
  </si>
  <si>
    <t xml:space="preserve">   8/6</t>
  </si>
  <si>
    <t xml:space="preserve">   6/5</t>
  </si>
  <si>
    <t>Bulantsev/Kurnosov</t>
  </si>
  <si>
    <t>Pärn/Järveoja</t>
  </si>
  <si>
    <t>Kōrge/Pints</t>
  </si>
  <si>
    <t>Tagirov/Zavershinskaja</t>
  </si>
  <si>
    <t>Murakas/Adler</t>
  </si>
  <si>
    <t>Murakas/Rist</t>
  </si>
  <si>
    <t>Ojaperv/Talve</t>
  </si>
  <si>
    <t>Kravchenko/Gorbik</t>
  </si>
  <si>
    <t>Niitsalu/Pedius</t>
  </si>
  <si>
    <t>Ahu/Ahu</t>
  </si>
  <si>
    <t>Abram/Vōsa</t>
  </si>
  <si>
    <t>Niinemäe/Valter</t>
  </si>
  <si>
    <t>Soe/Pihlas</t>
  </si>
  <si>
    <t>Berkis/Ceporjus</t>
  </si>
  <si>
    <t>Kelement/Kasesalu</t>
  </si>
  <si>
    <t>Sirmacis/Kulss</t>
  </si>
  <si>
    <t>Subi/Sepp</t>
  </si>
  <si>
    <t>Rohtmets/Hell</t>
  </si>
  <si>
    <t>Ivanov/Zimin</t>
  </si>
  <si>
    <t>Viilo/Tuusis</t>
  </si>
  <si>
    <t>Vecvagars/Stolders</t>
  </si>
  <si>
    <t>Kuznetsov/Kapustin</t>
  </si>
  <si>
    <t>Ilves/Orgla</t>
  </si>
  <si>
    <t>Rogov/Konovalenko</t>
  </si>
  <si>
    <t>Nuuter/Kikerpill</t>
  </si>
  <si>
    <t>Ventsel/Sōōrumaa</t>
  </si>
  <si>
    <t>Laulik/Viidas</t>
  </si>
  <si>
    <t>Vahi/Ivask</t>
  </si>
  <si>
    <t>Pettai/Verliin</t>
  </si>
  <si>
    <t>Müürsepp/Järvpōld</t>
  </si>
  <si>
    <t>Balodis/Pukis</t>
  </si>
  <si>
    <t>Galkin/Krylov</t>
  </si>
  <si>
    <t>Kuusik/Terras</t>
  </si>
  <si>
    <t>Asi/Tigas</t>
  </si>
  <si>
    <t>ELECTRICITY</t>
  </si>
  <si>
    <t>Turja/Sepp</t>
  </si>
  <si>
    <t>Uustulnd/Kuusk</t>
  </si>
  <si>
    <t>Vanaselja/Hōbemägi</t>
  </si>
  <si>
    <t>Koik/Heldna</t>
  </si>
  <si>
    <t>Ubinhain/Teinveld</t>
  </si>
  <si>
    <t>Sepp/Ausmees</t>
  </si>
  <si>
    <t>Mägi/Halliste</t>
  </si>
  <si>
    <t>Sepp/Reinsalu</t>
  </si>
  <si>
    <t>Sinik/Siidirätsep</t>
  </si>
  <si>
    <t>Sivirchukov/Celiesius</t>
  </si>
  <si>
    <t>Reshetov/Koosa</t>
  </si>
  <si>
    <t>Mesikäpp/Kuutok</t>
  </si>
  <si>
    <t>Juga/Ringenberg</t>
  </si>
  <si>
    <t>Soe/Kaseorg</t>
  </si>
  <si>
    <t>Lichtfeldt/Maran</t>
  </si>
  <si>
    <t>East/Brant</t>
  </si>
  <si>
    <t>Klavins/Visinskis</t>
  </si>
  <si>
    <t>Lielkajis/Mikelsons</t>
  </si>
  <si>
    <t>Sarja/Audova</t>
  </si>
  <si>
    <t>Napp/Mägi</t>
  </si>
  <si>
    <t>Vaher/Kivi</t>
  </si>
  <si>
    <t>Poom/Kulgevee</t>
  </si>
  <si>
    <t xml:space="preserve"> 66</t>
  </si>
  <si>
    <t>Vilbiks/Jüriöö</t>
  </si>
  <si>
    <t>Jelle/Tali</t>
  </si>
  <si>
    <t>Laadre/Pilden</t>
  </si>
  <si>
    <t xml:space="preserve">   6/1</t>
  </si>
  <si>
    <t xml:space="preserve">  14/1</t>
  </si>
  <si>
    <t xml:space="preserve"> 3.27,1</t>
  </si>
  <si>
    <t xml:space="preserve"> 3.26,1</t>
  </si>
  <si>
    <t xml:space="preserve"> 3.14,1</t>
  </si>
  <si>
    <t xml:space="preserve"> 3.10,6</t>
  </si>
  <si>
    <t>13.17,9</t>
  </si>
  <si>
    <t xml:space="preserve">   2/2</t>
  </si>
  <si>
    <t>+ 0.31,3</t>
  </si>
  <si>
    <t xml:space="preserve"> 3.28,6</t>
  </si>
  <si>
    <t xml:space="preserve"> 3.25,2</t>
  </si>
  <si>
    <t xml:space="preserve"> 3.12,8</t>
  </si>
  <si>
    <t xml:space="preserve"> 3.12,3</t>
  </si>
  <si>
    <t>13.18,9</t>
  </si>
  <si>
    <t xml:space="preserve">   9/7</t>
  </si>
  <si>
    <t>+ 0.32,3</t>
  </si>
  <si>
    <t xml:space="preserve">  10/8</t>
  </si>
  <si>
    <t xml:space="preserve">  8/6</t>
  </si>
  <si>
    <t xml:space="preserve">  12/10</t>
  </si>
  <si>
    <t xml:space="preserve">  9/7</t>
  </si>
  <si>
    <t xml:space="preserve"> 3.31,4</t>
  </si>
  <si>
    <t xml:space="preserve"> 3.27,9</t>
  </si>
  <si>
    <t xml:space="preserve"> 3.11,4</t>
  </si>
  <si>
    <t>13.25,3</t>
  </si>
  <si>
    <t xml:space="preserve">   8/7</t>
  </si>
  <si>
    <t>+ 0.38,7</t>
  </si>
  <si>
    <t xml:space="preserve"> 10/8</t>
  </si>
  <si>
    <t xml:space="preserve"> 3.32,2</t>
  </si>
  <si>
    <t xml:space="preserve"> 3.30,9</t>
  </si>
  <si>
    <t xml:space="preserve"> 3.14,5</t>
  </si>
  <si>
    <t>13.32,5</t>
  </si>
  <si>
    <t xml:space="preserve">   9/8</t>
  </si>
  <si>
    <t>+ 0.45,9</t>
  </si>
  <si>
    <t xml:space="preserve"> 11/9</t>
  </si>
  <si>
    <t xml:space="preserve"> 3.33,2</t>
  </si>
  <si>
    <t xml:space="preserve"> 3.31,2</t>
  </si>
  <si>
    <t xml:space="preserve"> 3.10,8</t>
  </si>
  <si>
    <t>13.38,6</t>
  </si>
  <si>
    <t xml:space="preserve">  11/9</t>
  </si>
  <si>
    <t xml:space="preserve">  10/9</t>
  </si>
  <si>
    <t xml:space="preserve"> 0.10</t>
  </si>
  <si>
    <t>+ 0.52,0</t>
  </si>
  <si>
    <t xml:space="preserve"> 12/10</t>
  </si>
  <si>
    <t xml:space="preserve"> 3.36,2</t>
  </si>
  <si>
    <t xml:space="preserve"> 3.16,0</t>
  </si>
  <si>
    <t xml:space="preserve"> 3.17,3</t>
  </si>
  <si>
    <t>13.42,7</t>
  </si>
  <si>
    <t xml:space="preserve">  13/12</t>
  </si>
  <si>
    <t xml:space="preserve">  14/12</t>
  </si>
  <si>
    <t>+ 0.56,1</t>
  </si>
  <si>
    <t xml:space="preserve"> 13/11</t>
  </si>
  <si>
    <t xml:space="preserve">  13/11</t>
  </si>
  <si>
    <t xml:space="preserve">  12/11</t>
  </si>
  <si>
    <t xml:space="preserve"> 14/12</t>
  </si>
  <si>
    <t xml:space="preserve"> 3.46,8</t>
  </si>
  <si>
    <t xml:space="preserve"> 3.37,8</t>
  </si>
  <si>
    <t xml:space="preserve"> 3.21,7</t>
  </si>
  <si>
    <t xml:space="preserve"> 3.16,2</t>
  </si>
  <si>
    <t>14.02,5</t>
  </si>
  <si>
    <t xml:space="preserve">  16/14</t>
  </si>
  <si>
    <t xml:space="preserve">  15/12</t>
  </si>
  <si>
    <t>+ 1.15,9</t>
  </si>
  <si>
    <t xml:space="preserve"> 3.36,8</t>
  </si>
  <si>
    <t xml:space="preserve"> 3.23,1</t>
  </si>
  <si>
    <t>14.09,8</t>
  </si>
  <si>
    <t xml:space="preserve">  15/13</t>
  </si>
  <si>
    <t xml:space="preserve">  16/13</t>
  </si>
  <si>
    <t>+ 1.23,2</t>
  </si>
  <si>
    <t xml:space="preserve"> 3.47,0</t>
  </si>
  <si>
    <t xml:space="preserve"> 3.50,3</t>
  </si>
  <si>
    <t xml:space="preserve"> 3.20,0</t>
  </si>
  <si>
    <t xml:space="preserve"> 3.18,3</t>
  </si>
  <si>
    <t>14.15,6</t>
  </si>
  <si>
    <t xml:space="preserve">  16/1</t>
  </si>
  <si>
    <t xml:space="preserve">  17/1</t>
  </si>
  <si>
    <t xml:space="preserve">  15/1</t>
  </si>
  <si>
    <t>+ 1.29,0</t>
  </si>
  <si>
    <t xml:space="preserve"> 4.20,4</t>
  </si>
  <si>
    <t xml:space="preserve"> 4.08,2</t>
  </si>
  <si>
    <t xml:space="preserve">  18/1</t>
  </si>
  <si>
    <t xml:space="preserve"> 4.20,2</t>
  </si>
  <si>
    <t xml:space="preserve"> 4.30,9</t>
  </si>
  <si>
    <t xml:space="preserve">  19/1</t>
  </si>
  <si>
    <t xml:space="preserve">  11/10</t>
  </si>
  <si>
    <t>GEARBOX</t>
  </si>
  <si>
    <t>SS4</t>
  </si>
  <si>
    <t>False start</t>
  </si>
  <si>
    <t>0.10</t>
  </si>
  <si>
    <t xml:space="preserve">  30</t>
  </si>
  <si>
    <t>SS1S</t>
  </si>
  <si>
    <t xml:space="preserve">  43</t>
  </si>
  <si>
    <t xml:space="preserve">  17/12</t>
  </si>
  <si>
    <t xml:space="preserve"> 15/1</t>
  </si>
  <si>
    <t xml:space="preserve"> 3.42,7</t>
  </si>
  <si>
    <t xml:space="preserve"> 3.41,1</t>
  </si>
  <si>
    <t xml:space="preserve"> 3.23,8</t>
  </si>
  <si>
    <t xml:space="preserve"> 3.19,4</t>
  </si>
  <si>
    <t>14.07,0</t>
  </si>
  <si>
    <t>+ 1.20,4</t>
  </si>
  <si>
    <t xml:space="preserve"> 16/13</t>
  </si>
  <si>
    <t xml:space="preserve">  21/13</t>
  </si>
  <si>
    <t xml:space="preserve"> 17/1</t>
  </si>
  <si>
    <t xml:space="preserve"> 3.51,0</t>
  </si>
  <si>
    <t xml:space="preserve"> 3.39,0</t>
  </si>
  <si>
    <t xml:space="preserve"> 3.24,3</t>
  </si>
  <si>
    <t>14.14,2</t>
  </si>
  <si>
    <t xml:space="preserve">  20/1</t>
  </si>
  <si>
    <t>+ 1.27,6</t>
  </si>
  <si>
    <t xml:space="preserve"> 18/1</t>
  </si>
  <si>
    <t xml:space="preserve">  25/1</t>
  </si>
  <si>
    <t xml:space="preserve"> 19/1</t>
  </si>
  <si>
    <t xml:space="preserve"> 3.47,2</t>
  </si>
  <si>
    <t xml:space="preserve"> 3.43,6</t>
  </si>
  <si>
    <t xml:space="preserve"> 3.23,6</t>
  </si>
  <si>
    <t xml:space="preserve"> 3.21,3</t>
  </si>
  <si>
    <t>14.15,7</t>
  </si>
  <si>
    <t xml:space="preserve">  21/2</t>
  </si>
  <si>
    <t>+ 1.29,1</t>
  </si>
  <si>
    <t xml:space="preserve"> 20/2</t>
  </si>
  <si>
    <t xml:space="preserve"> 3.46,6</t>
  </si>
  <si>
    <t xml:space="preserve"> 3.43,1</t>
  </si>
  <si>
    <t xml:space="preserve"> 3.24,1</t>
  </si>
  <si>
    <t xml:space="preserve"> 3.22,0</t>
  </si>
  <si>
    <t>14.15,8</t>
  </si>
  <si>
    <t xml:space="preserve">  19/2</t>
  </si>
  <si>
    <t xml:space="preserve">  20/2</t>
  </si>
  <si>
    <t>+ 1.29,2</t>
  </si>
  <si>
    <t xml:space="preserve"> 21/2</t>
  </si>
  <si>
    <t xml:space="preserve"> 3.46,5</t>
  </si>
  <si>
    <t xml:space="preserve"> 3.43,9</t>
  </si>
  <si>
    <t xml:space="preserve"> 3.24,9</t>
  </si>
  <si>
    <t xml:space="preserve"> 3.21,9</t>
  </si>
  <si>
    <t>14.17,2</t>
  </si>
  <si>
    <t xml:space="preserve">  15/2</t>
  </si>
  <si>
    <t xml:space="preserve">  22/3</t>
  </si>
  <si>
    <t>+ 1.30,6</t>
  </si>
  <si>
    <t xml:space="preserve"> 22/2</t>
  </si>
  <si>
    <t xml:space="preserve"> 3.46,9</t>
  </si>
  <si>
    <t xml:space="preserve"> 3.44,8</t>
  </si>
  <si>
    <t xml:space="preserve"> 3.27,2</t>
  </si>
  <si>
    <t xml:space="preserve"> 3.23,3</t>
  </si>
  <si>
    <t>14.22,2</t>
  </si>
  <si>
    <t xml:space="preserve">  23/2</t>
  </si>
  <si>
    <t xml:space="preserve">  22/2</t>
  </si>
  <si>
    <t>+ 1.35,6</t>
  </si>
  <si>
    <t xml:space="preserve"> 23/3</t>
  </si>
  <si>
    <t xml:space="preserve"> 3.48,6</t>
  </si>
  <si>
    <t xml:space="preserve"> 3.43,3</t>
  </si>
  <si>
    <t xml:space="preserve"> 3.29,9</t>
  </si>
  <si>
    <t xml:space="preserve"> 3.24,4</t>
  </si>
  <si>
    <t>14.26,2</t>
  </si>
  <si>
    <t xml:space="preserve">  23/3</t>
  </si>
  <si>
    <t xml:space="preserve">  24/3</t>
  </si>
  <si>
    <t>+ 1.39,6</t>
  </si>
  <si>
    <t xml:space="preserve"> 3.51,6</t>
  </si>
  <si>
    <t xml:space="preserve"> 3.46,7</t>
  </si>
  <si>
    <t xml:space="preserve"> 3.32,6</t>
  </si>
  <si>
    <t>14.38,2</t>
  </si>
  <si>
    <t xml:space="preserve">  24/4</t>
  </si>
  <si>
    <t>+ 1.51,6</t>
  </si>
  <si>
    <t xml:space="preserve"> 3.49,8</t>
  </si>
  <si>
    <t xml:space="preserve"> 3.52,7</t>
  </si>
  <si>
    <t xml:space="preserve"> 3.33,7</t>
  </si>
  <si>
    <t xml:space="preserve"> 3.30,3</t>
  </si>
  <si>
    <t>14.46,5</t>
  </si>
  <si>
    <t>+ 1.59,9</t>
  </si>
  <si>
    <t xml:space="preserve"> 3.57,7</t>
  </si>
  <si>
    <t xml:space="preserve"> 4.04,5</t>
  </si>
  <si>
    <t xml:space="preserve"> 3.30,4</t>
  </si>
  <si>
    <t xml:space="preserve"> 3.23,9</t>
  </si>
  <si>
    <t>14.56,5</t>
  </si>
  <si>
    <t xml:space="preserve">  26/1</t>
  </si>
  <si>
    <t xml:space="preserve">  23/1</t>
  </si>
  <si>
    <t>+ 2.09,9</t>
  </si>
  <si>
    <t xml:space="preserve"> 4.01,4</t>
  </si>
  <si>
    <t xml:space="preserve"> 3.57,2</t>
  </si>
  <si>
    <t xml:space="preserve"> 3.34,7</t>
  </si>
  <si>
    <t xml:space="preserve"> 3.31,1</t>
  </si>
  <si>
    <t>15.04,4</t>
  </si>
  <si>
    <t xml:space="preserve">  27/2</t>
  </si>
  <si>
    <t>+ 2.17,8</t>
  </si>
  <si>
    <t xml:space="preserve">  29/2</t>
  </si>
  <si>
    <t xml:space="preserve">  27/1</t>
  </si>
  <si>
    <t xml:space="preserve"> 24/3</t>
  </si>
  <si>
    <t xml:space="preserve"> 3.52,1</t>
  </si>
  <si>
    <t xml:space="preserve"> 3.53,2</t>
  </si>
  <si>
    <t xml:space="preserve"> 3.24,5</t>
  </si>
  <si>
    <t xml:space="preserve"> 3.25,8</t>
  </si>
  <si>
    <t>14.35,6</t>
  </si>
  <si>
    <t xml:space="preserve">  27/4</t>
  </si>
  <si>
    <t xml:space="preserve">  32/5</t>
  </si>
  <si>
    <t xml:space="preserve">  21/3</t>
  </si>
  <si>
    <t xml:space="preserve">  25/3</t>
  </si>
  <si>
    <t>+ 1.49,0</t>
  </si>
  <si>
    <t xml:space="preserve"> 25/4</t>
  </si>
  <si>
    <t xml:space="preserve">  26/4</t>
  </si>
  <si>
    <t xml:space="preserve"> 3.52,5</t>
  </si>
  <si>
    <t xml:space="preserve"> 3.48,1</t>
  </si>
  <si>
    <t xml:space="preserve"> 3.31,7</t>
  </si>
  <si>
    <t>14.42,7</t>
  </si>
  <si>
    <t xml:space="preserve">  28/5</t>
  </si>
  <si>
    <t xml:space="preserve">  33/5</t>
  </si>
  <si>
    <t>+ 1.56,1</t>
  </si>
  <si>
    <t xml:space="preserve"> 3.53,9</t>
  </si>
  <si>
    <t xml:space="preserve"> 3.52,6</t>
  </si>
  <si>
    <t xml:space="preserve"> 3.31,3</t>
  </si>
  <si>
    <t xml:space="preserve"> 3.28,4</t>
  </si>
  <si>
    <t>14.46,2</t>
  </si>
  <si>
    <t xml:space="preserve">  30/5</t>
  </si>
  <si>
    <t>+ 1.59,6</t>
  </si>
  <si>
    <t xml:space="preserve"> 28/5</t>
  </si>
  <si>
    <t xml:space="preserve">  30/4</t>
  </si>
  <si>
    <t xml:space="preserve"> 3.55,6</t>
  </si>
  <si>
    <t xml:space="preserve"> 3.30,6</t>
  </si>
  <si>
    <t>14.51,8</t>
  </si>
  <si>
    <t xml:space="preserve">  32/1</t>
  </si>
  <si>
    <t xml:space="preserve">  33/1</t>
  </si>
  <si>
    <t xml:space="preserve">  29/1</t>
  </si>
  <si>
    <t>+ 2.05,2</t>
  </si>
  <si>
    <t xml:space="preserve"> 3.52,8</t>
  </si>
  <si>
    <t xml:space="preserve"> 3.33,8</t>
  </si>
  <si>
    <t xml:space="preserve"> 3.27,5</t>
  </si>
  <si>
    <t xml:space="preserve"> 4.01,1</t>
  </si>
  <si>
    <t>14.52,4</t>
  </si>
  <si>
    <t xml:space="preserve">  36/3</t>
  </si>
  <si>
    <t xml:space="preserve">  24/2</t>
  </si>
  <si>
    <t xml:space="preserve">  25/2</t>
  </si>
  <si>
    <t>+ 2.05,8</t>
  </si>
  <si>
    <t xml:space="preserve"> 3.56,3</t>
  </si>
  <si>
    <t xml:space="preserve"> 3.36,3</t>
  </si>
  <si>
    <t>14.54,6</t>
  </si>
  <si>
    <t xml:space="preserve">  28/2</t>
  </si>
  <si>
    <t xml:space="preserve">  41/5</t>
  </si>
  <si>
    <t xml:space="preserve">  30/2</t>
  </si>
  <si>
    <t>+ 2.08,0</t>
  </si>
  <si>
    <t xml:space="preserve"> 33/1</t>
  </si>
  <si>
    <t xml:space="preserve"> 3.54,3</t>
  </si>
  <si>
    <t xml:space="preserve"> 3.54,2</t>
  </si>
  <si>
    <t xml:space="preserve"> 3.35,3</t>
  </si>
  <si>
    <t>14.55,9</t>
  </si>
  <si>
    <t>+ 2.09,3</t>
  </si>
  <si>
    <t xml:space="preserve"> 4.04,4</t>
  </si>
  <si>
    <t xml:space="preserve"> 3.32,0</t>
  </si>
  <si>
    <t xml:space="preserve"> 3.30,0</t>
  </si>
  <si>
    <t>15.02,7</t>
  </si>
  <si>
    <t xml:space="preserve">  43/6</t>
  </si>
  <si>
    <t xml:space="preserve">  37/3</t>
  </si>
  <si>
    <t xml:space="preserve">  31/2</t>
  </si>
  <si>
    <t xml:space="preserve">  31/3</t>
  </si>
  <si>
    <t>+ 2.16,1</t>
  </si>
  <si>
    <t xml:space="preserve">  38/2</t>
  </si>
  <si>
    <t xml:space="preserve"> 37/3</t>
  </si>
  <si>
    <t xml:space="preserve"> 3.59,8</t>
  </si>
  <si>
    <t xml:space="preserve"> 3.54,4</t>
  </si>
  <si>
    <t xml:space="preserve"> 3.36,6</t>
  </si>
  <si>
    <t xml:space="preserve"> 3.33,9</t>
  </si>
  <si>
    <t>15.04,7</t>
  </si>
  <si>
    <t xml:space="preserve">  35/2</t>
  </si>
  <si>
    <t>+ 2.18,1</t>
  </si>
  <si>
    <t xml:space="preserve"> 4.01,2</t>
  </si>
  <si>
    <t xml:space="preserve"> 3.58,4</t>
  </si>
  <si>
    <t xml:space="preserve"> 3.36,0</t>
  </si>
  <si>
    <t xml:space="preserve"> 3.30,7</t>
  </si>
  <si>
    <t>15.06,3</t>
  </si>
  <si>
    <t xml:space="preserve">  40/4</t>
  </si>
  <si>
    <t>+ 2.19,7</t>
  </si>
  <si>
    <t xml:space="preserve"> 4.01,9</t>
  </si>
  <si>
    <t xml:space="preserve"> 4.00,0</t>
  </si>
  <si>
    <t xml:space="preserve"> 3.34,5</t>
  </si>
  <si>
    <t xml:space="preserve"> 3.31,5</t>
  </si>
  <si>
    <t>15.07,9</t>
  </si>
  <si>
    <t xml:space="preserve">  37/6</t>
  </si>
  <si>
    <t>+ 2.21,3</t>
  </si>
  <si>
    <t xml:space="preserve"> 4.02,6</t>
  </si>
  <si>
    <t xml:space="preserve"> 3.58,1</t>
  </si>
  <si>
    <t xml:space="preserve"> 3.36,1</t>
  </si>
  <si>
    <t xml:space="preserve"> 3.32,4</t>
  </si>
  <si>
    <t>15.09,2</t>
  </si>
  <si>
    <t xml:space="preserve">  39/4</t>
  </si>
  <si>
    <t>+ 2.22,6</t>
  </si>
  <si>
    <t xml:space="preserve"> 4.13,3</t>
  </si>
  <si>
    <t xml:space="preserve"> 4.04,7</t>
  </si>
  <si>
    <t>15.26,1</t>
  </si>
  <si>
    <t xml:space="preserve">  38/3</t>
  </si>
  <si>
    <t>+ 2.39,5</t>
  </si>
  <si>
    <t xml:space="preserve"> 4.02,3</t>
  </si>
  <si>
    <t xml:space="preserve"> 4.07,1</t>
  </si>
  <si>
    <t xml:space="preserve"> 3.45,1</t>
  </si>
  <si>
    <t xml:space="preserve"> 3.37,9</t>
  </si>
  <si>
    <t>15.32,4</t>
  </si>
  <si>
    <t>+ 2.45,8</t>
  </si>
  <si>
    <t xml:space="preserve"> 3.53,7</t>
  </si>
  <si>
    <t xml:space="preserve"> 4.19,0</t>
  </si>
  <si>
    <t xml:space="preserve"> 4.43,0</t>
  </si>
  <si>
    <t>16.27,1</t>
  </si>
  <si>
    <t>+ 3.40,5</t>
  </si>
  <si>
    <t xml:space="preserve"> 3.47,7</t>
  </si>
  <si>
    <t xml:space="preserve"> 3.49,4</t>
  </si>
  <si>
    <t>AXLE</t>
  </si>
  <si>
    <t xml:space="preserve">  22/1</t>
  </si>
  <si>
    <t xml:space="preserve">  45/2</t>
  </si>
  <si>
    <t xml:space="preserve">  27/3</t>
  </si>
  <si>
    <t xml:space="preserve">  34/6</t>
  </si>
  <si>
    <t xml:space="preserve">  35/5</t>
  </si>
  <si>
    <t xml:space="preserve">  28/4</t>
  </si>
  <si>
    <t xml:space="preserve"> 26/2</t>
  </si>
  <si>
    <t xml:space="preserve"> 3.57,3</t>
  </si>
  <si>
    <t>14.42,5</t>
  </si>
  <si>
    <t>+ 1.55,9</t>
  </si>
  <si>
    <t xml:space="preserve"> 27/4</t>
  </si>
  <si>
    <t xml:space="preserve">  34/5</t>
  </si>
  <si>
    <t xml:space="preserve">  31/5</t>
  </si>
  <si>
    <t xml:space="preserve"> 29/5</t>
  </si>
  <si>
    <t xml:space="preserve">  31/4</t>
  </si>
  <si>
    <t xml:space="preserve">  33/4</t>
  </si>
  <si>
    <t xml:space="preserve"> 30/1</t>
  </si>
  <si>
    <t xml:space="preserve">  35/1</t>
  </si>
  <si>
    <t xml:space="preserve"> 31/14</t>
  </si>
  <si>
    <t xml:space="preserve">  36/14</t>
  </si>
  <si>
    <t xml:space="preserve">  32/15</t>
  </si>
  <si>
    <t xml:space="preserve">  38/14</t>
  </si>
  <si>
    <t xml:space="preserve">  29/14</t>
  </si>
  <si>
    <t xml:space="preserve"> 32/2</t>
  </si>
  <si>
    <t xml:space="preserve">  34/2</t>
  </si>
  <si>
    <t xml:space="preserve">  46/6</t>
  </si>
  <si>
    <t xml:space="preserve"> 34/1</t>
  </si>
  <si>
    <t xml:space="preserve">  36/1</t>
  </si>
  <si>
    <t xml:space="preserve">  41/2</t>
  </si>
  <si>
    <t xml:space="preserve">  39/1</t>
  </si>
  <si>
    <t xml:space="preserve"> 35/2</t>
  </si>
  <si>
    <t xml:space="preserve">  49/6</t>
  </si>
  <si>
    <t xml:space="preserve"> 36/3</t>
  </si>
  <si>
    <t xml:space="preserve">  47/7</t>
  </si>
  <si>
    <t xml:space="preserve">  39/3</t>
  </si>
  <si>
    <t xml:space="preserve">  32/3</t>
  </si>
  <si>
    <t xml:space="preserve">  42/3</t>
  </si>
  <si>
    <t xml:space="preserve">  40/3</t>
  </si>
  <si>
    <t xml:space="preserve"> 38/3</t>
  </si>
  <si>
    <t xml:space="preserve">  37/2</t>
  </si>
  <si>
    <t xml:space="preserve">  47/5</t>
  </si>
  <si>
    <t xml:space="preserve">  42/4</t>
  </si>
  <si>
    <t xml:space="preserve"> 39/4</t>
  </si>
  <si>
    <t xml:space="preserve">  43/4</t>
  </si>
  <si>
    <t xml:space="preserve"> 40/6</t>
  </si>
  <si>
    <t xml:space="preserve">  45/6</t>
  </si>
  <si>
    <t xml:space="preserve">  39/6</t>
  </si>
  <si>
    <t xml:space="preserve">  38/6</t>
  </si>
  <si>
    <t xml:space="preserve"> 41/4</t>
  </si>
  <si>
    <t xml:space="preserve">  45/5</t>
  </si>
  <si>
    <t xml:space="preserve"> 42/5</t>
  </si>
  <si>
    <t xml:space="preserve"> 4.03,6</t>
  </si>
  <si>
    <t xml:space="preserve"> 3.59,2</t>
  </si>
  <si>
    <t xml:space="preserve"> 3.33,6</t>
  </si>
  <si>
    <t xml:space="preserve"> 3.35,5</t>
  </si>
  <si>
    <t>15.11,9</t>
  </si>
  <si>
    <t xml:space="preserve">  44/5</t>
  </si>
  <si>
    <t>+ 2.25,3</t>
  </si>
  <si>
    <t xml:space="preserve"> 43/4</t>
  </si>
  <si>
    <t xml:space="preserve"> 4.10,4</t>
  </si>
  <si>
    <t xml:space="preserve"> 4.00,4</t>
  </si>
  <si>
    <t xml:space="preserve"> 3.35,9</t>
  </si>
  <si>
    <t xml:space="preserve"> 3.36,4</t>
  </si>
  <si>
    <t>15.23,1</t>
  </si>
  <si>
    <t xml:space="preserve">  51/4</t>
  </si>
  <si>
    <t xml:space="preserve">  47/4</t>
  </si>
  <si>
    <t xml:space="preserve">  44/4</t>
  </si>
  <si>
    <t>+ 2.36,5</t>
  </si>
  <si>
    <t xml:space="preserve"> 44/6</t>
  </si>
  <si>
    <t xml:space="preserve">  53/9</t>
  </si>
  <si>
    <t xml:space="preserve">  51/7</t>
  </si>
  <si>
    <t xml:space="preserve"> 45/2</t>
  </si>
  <si>
    <t xml:space="preserve"> 3.57,8</t>
  </si>
  <si>
    <t xml:space="preserve"> 3.29,3</t>
  </si>
  <si>
    <t xml:space="preserve"> 4.00,5</t>
  </si>
  <si>
    <t xml:space="preserve">  53/5</t>
  </si>
  <si>
    <t xml:space="preserve"> 4.07,7</t>
  </si>
  <si>
    <t xml:space="preserve"> 3.37,6</t>
  </si>
  <si>
    <t>15.32,2</t>
  </si>
  <si>
    <t xml:space="preserve">  49/2</t>
  </si>
  <si>
    <t xml:space="preserve">  48/2</t>
  </si>
  <si>
    <t xml:space="preserve">  50/2</t>
  </si>
  <si>
    <t xml:space="preserve">  46/2</t>
  </si>
  <si>
    <t>+ 2.45,6</t>
  </si>
  <si>
    <t xml:space="preserve">  52/8</t>
  </si>
  <si>
    <t xml:space="preserve"> 4.09,8</t>
  </si>
  <si>
    <t xml:space="preserve"> 4.04,6</t>
  </si>
  <si>
    <t xml:space="preserve"> 3.44,2</t>
  </si>
  <si>
    <t>15.35,4</t>
  </si>
  <si>
    <t xml:space="preserve">  50/3</t>
  </si>
  <si>
    <t xml:space="preserve">  51/3</t>
  </si>
  <si>
    <t>+ 2.48,8</t>
  </si>
  <si>
    <t xml:space="preserve"> 4.05,0</t>
  </si>
  <si>
    <t xml:space="preserve"> 3.41,4</t>
  </si>
  <si>
    <t xml:space="preserve"> 4.01,7</t>
  </si>
  <si>
    <t>15.48,1</t>
  </si>
  <si>
    <t xml:space="preserve">  48/6</t>
  </si>
  <si>
    <t xml:space="preserve">  54/5</t>
  </si>
  <si>
    <t>+ 3.01,5</t>
  </si>
  <si>
    <t xml:space="preserve"> 4.10,7</t>
  </si>
  <si>
    <t xml:space="preserve"> 4.20,8</t>
  </si>
  <si>
    <t xml:space="preserve"> 3.44,0</t>
  </si>
  <si>
    <t>16.00,3</t>
  </si>
  <si>
    <t xml:space="preserve">  59/13</t>
  </si>
  <si>
    <t xml:space="preserve">  48/8</t>
  </si>
  <si>
    <t>+ 3.13,7</t>
  </si>
  <si>
    <t xml:space="preserve"> 4.17,0</t>
  </si>
  <si>
    <t xml:space="preserve"> 4.10,6</t>
  </si>
  <si>
    <t xml:space="preserve"> 3.57,4</t>
  </si>
  <si>
    <t xml:space="preserve"> 3.46,1</t>
  </si>
  <si>
    <t>16.11,1</t>
  </si>
  <si>
    <t xml:space="preserve">  55/11</t>
  </si>
  <si>
    <t xml:space="preserve">  54/10</t>
  </si>
  <si>
    <t xml:space="preserve">  57/12</t>
  </si>
  <si>
    <t xml:space="preserve">  49/9</t>
  </si>
  <si>
    <t>+ 3.24,5</t>
  </si>
  <si>
    <t xml:space="preserve">  58/6</t>
  </si>
  <si>
    <t xml:space="preserve">  57/6</t>
  </si>
  <si>
    <t xml:space="preserve"> 4.30,0</t>
  </si>
  <si>
    <t xml:space="preserve"> 4.21,2</t>
  </si>
  <si>
    <t xml:space="preserve"> 3.50,6</t>
  </si>
  <si>
    <t xml:space="preserve"> 3.48,4</t>
  </si>
  <si>
    <t>16.30,2</t>
  </si>
  <si>
    <t xml:space="preserve">  59/14</t>
  </si>
  <si>
    <t xml:space="preserve">  60/14</t>
  </si>
  <si>
    <t xml:space="preserve">  50/10</t>
  </si>
  <si>
    <t>+ 3.43,6</t>
  </si>
  <si>
    <t xml:space="preserve"> 4.47,3</t>
  </si>
  <si>
    <t xml:space="preserve"> 4.32,4</t>
  </si>
  <si>
    <t xml:space="preserve"> 4.04,8</t>
  </si>
  <si>
    <t xml:space="preserve"> 3.59,9</t>
  </si>
  <si>
    <t>17.24,4</t>
  </si>
  <si>
    <t xml:space="preserve">  61/6</t>
  </si>
  <si>
    <t xml:space="preserve">  62/6</t>
  </si>
  <si>
    <t xml:space="preserve">  58/5</t>
  </si>
  <si>
    <t xml:space="preserve">  52/4</t>
  </si>
  <si>
    <t>+ 4.37,8</t>
  </si>
  <si>
    <t xml:space="preserve"> 4.25,4</t>
  </si>
  <si>
    <t xml:space="preserve"> 4.16,0</t>
  </si>
  <si>
    <t xml:space="preserve"> 3.48,8</t>
  </si>
  <si>
    <t xml:space="preserve"> 5.23,6</t>
  </si>
  <si>
    <t>17.53,8</t>
  </si>
  <si>
    <t xml:space="preserve">  58/13</t>
  </si>
  <si>
    <t xml:space="preserve">  58/11</t>
  </si>
  <si>
    <t>+ 5.07,2</t>
  </si>
  <si>
    <t xml:space="preserve"> 4.15,9</t>
  </si>
  <si>
    <t xml:space="preserve"> 3.53,4</t>
  </si>
  <si>
    <t xml:space="preserve"> 3.50,9</t>
  </si>
  <si>
    <t xml:space="preserve"> 1.30</t>
  </si>
  <si>
    <t>18.01,1</t>
  </si>
  <si>
    <t xml:space="preserve">  60/5</t>
  </si>
  <si>
    <t xml:space="preserve">  56/4</t>
  </si>
  <si>
    <t>+ 5.14,5</t>
  </si>
  <si>
    <t xml:space="preserve"> 5.20,0</t>
  </si>
  <si>
    <t xml:space="preserve"> 5.08,0</t>
  </si>
  <si>
    <t xml:space="preserve"> 4.23,0</t>
  </si>
  <si>
    <t xml:space="preserve"> 4.19,3</t>
  </si>
  <si>
    <t>19.10,3</t>
  </si>
  <si>
    <t xml:space="preserve">  63/2</t>
  </si>
  <si>
    <t xml:space="preserve">  63/1</t>
  </si>
  <si>
    <t xml:space="preserve">  59/1</t>
  </si>
  <si>
    <t xml:space="preserve">  55/1</t>
  </si>
  <si>
    <t>+ 6.23,7</t>
  </si>
  <si>
    <t xml:space="preserve"> 58/2</t>
  </si>
  <si>
    <t xml:space="preserve"> 5.19,7</t>
  </si>
  <si>
    <t xml:space="preserve"> 5.20,4</t>
  </si>
  <si>
    <t xml:space="preserve"> 4.52,9</t>
  </si>
  <si>
    <t xml:space="preserve"> 4.34,9</t>
  </si>
  <si>
    <t>20.07,9</t>
  </si>
  <si>
    <t xml:space="preserve">  62/1</t>
  </si>
  <si>
    <t xml:space="preserve">  64/2</t>
  </si>
  <si>
    <t xml:space="preserve">  60/2</t>
  </si>
  <si>
    <t xml:space="preserve">  56/2</t>
  </si>
  <si>
    <t>+ 7.21,3</t>
  </si>
  <si>
    <t xml:space="preserve"> 3.53,0</t>
  </si>
  <si>
    <t xml:space="preserve"> 3.29,4</t>
  </si>
  <si>
    <t xml:space="preserve">  29/6</t>
  </si>
  <si>
    <t xml:space="preserve"> 4.16,9</t>
  </si>
  <si>
    <t xml:space="preserve"> 4.11,5</t>
  </si>
  <si>
    <t xml:space="preserve"> 3.39,1</t>
  </si>
  <si>
    <t>TECHNICAL</t>
  </si>
  <si>
    <t xml:space="preserve">  48/7</t>
  </si>
  <si>
    <t xml:space="preserve">  61/5</t>
  </si>
  <si>
    <t>TC2</t>
  </si>
  <si>
    <t>9 min. late</t>
  </si>
  <si>
    <t xml:space="preserve">   9</t>
  </si>
  <si>
    <t>TC2B</t>
  </si>
  <si>
    <t xml:space="preserve">  23</t>
  </si>
  <si>
    <t>SS3S</t>
  </si>
  <si>
    <t xml:space="preserve">  52</t>
  </si>
  <si>
    <t>TC4A</t>
  </si>
  <si>
    <t xml:space="preserve">  58</t>
  </si>
  <si>
    <t>SS4S</t>
  </si>
  <si>
    <t xml:space="preserve">  62</t>
  </si>
  <si>
    <t>SS2F</t>
  </si>
  <si>
    <t>SS1</t>
  </si>
  <si>
    <t>FixusAutokaubad1</t>
  </si>
  <si>
    <t xml:space="preserve">  98.77 km/h</t>
  </si>
  <si>
    <t xml:space="preserve">  99.34 km/h</t>
  </si>
  <si>
    <t xml:space="preserve">  98.15 km/h</t>
  </si>
  <si>
    <t xml:space="preserve">  86.94 km/h</t>
  </si>
  <si>
    <t xml:space="preserve">  90.40 km/h</t>
  </si>
  <si>
    <t xml:space="preserve">  91.98 km/h</t>
  </si>
  <si>
    <t xml:space="preserve">  88.68 km/h</t>
  </si>
  <si>
    <t xml:space="preserve">  90.24 km/h</t>
  </si>
  <si>
    <t xml:space="preserve">  89.96 km/h</t>
  </si>
  <si>
    <t xml:space="preserve">  87.43 km/h</t>
  </si>
  <si>
    <t xml:space="preserve">  64.07 km/h</t>
  </si>
  <si>
    <t xml:space="preserve"> 5.69 km</t>
  </si>
  <si>
    <t xml:space="preserve">  1 Gross/Mōlder</t>
  </si>
  <si>
    <t xml:space="preserve">  6 Aus/Koskinen</t>
  </si>
  <si>
    <t xml:space="preserve">  3 Kruuda/Järveoja</t>
  </si>
  <si>
    <t xml:space="preserve"> 41 Galkin/Krylov</t>
  </si>
  <si>
    <t xml:space="preserve"> 26 Subi/Sepp</t>
  </si>
  <si>
    <t xml:space="preserve"> 24 Kelement/Kasesalu</t>
  </si>
  <si>
    <t xml:space="preserve"> 29 Viilo/Tuusis</t>
  </si>
  <si>
    <t xml:space="preserve"> 19 Ahu/Ahu</t>
  </si>
  <si>
    <t xml:space="preserve"> 23 Berkis/Ceporjus</t>
  </si>
  <si>
    <t xml:space="preserve"> 38 Pettai/Verliin</t>
  </si>
  <si>
    <t xml:space="preserve"> 69 Niitsalu/Pedius</t>
  </si>
  <si>
    <t>SS2</t>
  </si>
  <si>
    <t>FixusAutokaubad2</t>
  </si>
  <si>
    <t xml:space="preserve"> 102.47 km/h</t>
  </si>
  <si>
    <t xml:space="preserve"> 100.56 km/h</t>
  </si>
  <si>
    <t xml:space="preserve">  95.99 km/h</t>
  </si>
  <si>
    <t xml:space="preserve">  87.58 km/h</t>
  </si>
  <si>
    <t xml:space="preserve">  91.82 km/h</t>
  </si>
  <si>
    <t xml:space="preserve">  92.65 km/h</t>
  </si>
  <si>
    <t xml:space="preserve">  93.53 km/h</t>
  </si>
  <si>
    <t xml:space="preserve">  88.94 km/h</t>
  </si>
  <si>
    <t xml:space="preserve">  89.29 km/h</t>
  </si>
  <si>
    <t xml:space="preserve">  87.46 km/h</t>
  </si>
  <si>
    <t xml:space="preserve">  66.51 km/h</t>
  </si>
  <si>
    <t xml:space="preserve">  7 Lukyanuk/Arnautov</t>
  </si>
  <si>
    <t xml:space="preserve"> 68 Laadre/Pilden</t>
  </si>
  <si>
    <t>SS3</t>
  </si>
  <si>
    <t>RakvereLinn1</t>
  </si>
  <si>
    <t xml:space="preserve">  86.37 km/h</t>
  </si>
  <si>
    <t xml:space="preserve">  81.04 km/h</t>
  </si>
  <si>
    <t xml:space="preserve">  84.36 km/h</t>
  </si>
  <si>
    <t xml:space="preserve">  73.80 km/h</t>
  </si>
  <si>
    <t xml:space="preserve">  76.74 km/h</t>
  </si>
  <si>
    <t xml:space="preserve">  76.66 km/h</t>
  </si>
  <si>
    <t xml:space="preserve">  76.48 km/h</t>
  </si>
  <si>
    <t xml:space="preserve">  78.12 km/h</t>
  </si>
  <si>
    <t xml:space="preserve">  74.26 km/h</t>
  </si>
  <si>
    <t xml:space="preserve">  74.65 km/h</t>
  </si>
  <si>
    <t xml:space="preserve">  59.41 km/h</t>
  </si>
  <si>
    <t xml:space="preserve"> 4.34 km</t>
  </si>
  <si>
    <t xml:space="preserve"> 11 Kōrge/Pints</t>
  </si>
  <si>
    <t xml:space="preserve"> 20 Abram/Vōsa</t>
  </si>
  <si>
    <t xml:space="preserve"> 22 Soe/Pihlas</t>
  </si>
  <si>
    <t xml:space="preserve"> 61 Lielkajis/Mikelsons</t>
  </si>
  <si>
    <t>RakvereLinn2</t>
  </si>
  <si>
    <t xml:space="preserve">  82.27 km/h</t>
  </si>
  <si>
    <t xml:space="preserve">  83.95 km/h</t>
  </si>
  <si>
    <t xml:space="preserve">  74.19 km/h</t>
  </si>
  <si>
    <t xml:space="preserve">  77.62 km/h</t>
  </si>
  <si>
    <t xml:space="preserve">  78.36 km/h</t>
  </si>
  <si>
    <t xml:space="preserve">  78.16 km/h</t>
  </si>
  <si>
    <t xml:space="preserve">  78.79 km/h</t>
  </si>
  <si>
    <t xml:space="preserve">  76.63 km/h</t>
  </si>
  <si>
    <t xml:space="preserve">  73.66 km/h</t>
  </si>
  <si>
    <t xml:space="preserve">  60.25 km/h</t>
  </si>
  <si>
    <t xml:space="preserve">  1</t>
  </si>
  <si>
    <t xml:space="preserve">  3</t>
  </si>
  <si>
    <t xml:space="preserve">  6</t>
  </si>
  <si>
    <t xml:space="preserve"> 14</t>
  </si>
  <si>
    <t xml:space="preserve"> 11</t>
  </si>
  <si>
    <t xml:space="preserve">  4</t>
  </si>
  <si>
    <t xml:space="preserve">  5</t>
  </si>
  <si>
    <t xml:space="preserve">  7</t>
  </si>
  <si>
    <t xml:space="preserve"> 10</t>
  </si>
  <si>
    <t xml:space="preserve"> 12</t>
  </si>
  <si>
    <t xml:space="preserve"> 15</t>
  </si>
  <si>
    <t xml:space="preserve"> 16</t>
  </si>
  <si>
    <t xml:space="preserve">  8</t>
  </si>
  <si>
    <t xml:space="preserve"> 17</t>
  </si>
  <si>
    <t xml:space="preserve"> 24</t>
  </si>
  <si>
    <t xml:space="preserve"> 71</t>
  </si>
  <si>
    <t xml:space="preserve"> 29</t>
  </si>
  <si>
    <t xml:space="preserve"> 19</t>
  </si>
  <si>
    <t xml:space="preserve"> 20</t>
  </si>
  <si>
    <t xml:space="preserve"> 26</t>
  </si>
  <si>
    <t xml:space="preserve"> 25</t>
  </si>
  <si>
    <t xml:space="preserve"> 32</t>
  </si>
  <si>
    <t xml:space="preserve"> 27</t>
  </si>
  <si>
    <t xml:space="preserve"> 49</t>
  </si>
  <si>
    <t xml:space="preserve"> 21</t>
  </si>
  <si>
    <t xml:space="preserve"> 53</t>
  </si>
  <si>
    <t xml:space="preserve"> 39</t>
  </si>
  <si>
    <t xml:space="preserve"> 45</t>
  </si>
  <si>
    <t xml:space="preserve"> 28</t>
  </si>
  <si>
    <t xml:space="preserve"> 41</t>
  </si>
  <si>
    <t xml:space="preserve"> 33</t>
  </si>
  <si>
    <t xml:space="preserve"> 46</t>
  </si>
  <si>
    <t xml:space="preserve"> 40</t>
  </si>
  <si>
    <t xml:space="preserve"> 38</t>
  </si>
  <si>
    <t xml:space="preserve"> 22</t>
  </si>
  <si>
    <t xml:space="preserve"> 36</t>
  </si>
  <si>
    <t xml:space="preserve"> 31</t>
  </si>
  <si>
    <t xml:space="preserve"> 37</t>
  </si>
  <si>
    <t xml:space="preserve"> 34</t>
  </si>
  <si>
    <t xml:space="preserve"> 51</t>
  </si>
  <si>
    <t xml:space="preserve"> 50</t>
  </si>
  <si>
    <t xml:space="preserve"> 52</t>
  </si>
  <si>
    <t xml:space="preserve"> 54</t>
  </si>
  <si>
    <t xml:space="preserve"> 44</t>
  </si>
  <si>
    <t xml:space="preserve"> 60</t>
  </si>
  <si>
    <t xml:space="preserve"> 46/7</t>
  </si>
  <si>
    <t xml:space="preserve"> 47</t>
  </si>
  <si>
    <t xml:space="preserve"> 47/2</t>
  </si>
  <si>
    <t xml:space="preserve"> 65</t>
  </si>
  <si>
    <t xml:space="preserve"> 48/5</t>
  </si>
  <si>
    <t xml:space="preserve"> 56</t>
  </si>
  <si>
    <t xml:space="preserve"> 49/8</t>
  </si>
  <si>
    <t xml:space="preserve"> 59</t>
  </si>
  <si>
    <t xml:space="preserve"> 50/9</t>
  </si>
  <si>
    <t xml:space="preserve"> 64</t>
  </si>
  <si>
    <t xml:space="preserve"> 51/6</t>
  </si>
  <si>
    <t xml:space="preserve"> 35</t>
  </si>
  <si>
    <t xml:space="preserve"> 52/10</t>
  </si>
  <si>
    <t xml:space="preserve"> 57</t>
  </si>
  <si>
    <t xml:space="preserve"> 53/3</t>
  </si>
  <si>
    <t xml:space="preserve"> 67</t>
  </si>
  <si>
    <t xml:space="preserve"> 54/11</t>
  </si>
  <si>
    <t xml:space="preserve"> 63</t>
  </si>
  <si>
    <t xml:space="preserve"> 55/4</t>
  </si>
  <si>
    <t xml:space="preserve"> 56/1</t>
  </si>
  <si>
    <t xml:space="preserve"> 68</t>
  </si>
  <si>
    <t xml:space="preserve"> 69</t>
  </si>
  <si>
    <t xml:space="preserve"> 61</t>
  </si>
  <si>
    <t>20.27,4</t>
  </si>
  <si>
    <t xml:space="preserve"> 5.00</t>
  </si>
  <si>
    <t>+ 7.40,8</t>
  </si>
  <si>
    <t xml:space="preserve"> 55</t>
  </si>
  <si>
    <t xml:space="preserve"> 8.30,4</t>
  </si>
  <si>
    <t xml:space="preserve"> 8.23,9</t>
  </si>
  <si>
    <t>25.22,9</t>
  </si>
  <si>
    <t xml:space="preserve">  62/13</t>
  </si>
  <si>
    <t>+12.36,3</t>
  </si>
  <si>
    <t xml:space="preserve"> 42</t>
  </si>
  <si>
    <t xml:space="preserve"> 61/3</t>
  </si>
  <si>
    <t xml:space="preserve"> 48</t>
  </si>
  <si>
    <t xml:space="preserve"> 8.27,4</t>
  </si>
  <si>
    <t xml:space="preserve"> 8.19,9</t>
  </si>
  <si>
    <t xml:space="preserve"> 8.00,9</t>
  </si>
  <si>
    <t xml:space="preserve"> 7.58,4</t>
  </si>
  <si>
    <t>32.46,6</t>
  </si>
  <si>
    <t xml:space="preserve">  64/3</t>
  </si>
  <si>
    <t xml:space="preserve">  65/3</t>
  </si>
  <si>
    <t xml:space="preserve">  61/3</t>
  </si>
  <si>
    <t xml:space="preserve">  59/3</t>
  </si>
  <si>
    <t>+20.00,0</t>
  </si>
  <si>
    <t xml:space="preserve"> 58</t>
  </si>
  <si>
    <t xml:space="preserve"> 23</t>
  </si>
  <si>
    <t xml:space="preserve"> 62</t>
  </si>
  <si>
    <t xml:space="preserve">  9</t>
  </si>
  <si>
    <t xml:space="preserve">  65/15</t>
  </si>
  <si>
    <t xml:space="preserve"> 30</t>
  </si>
  <si>
    <t xml:space="preserve"> 43</t>
  </si>
  <si>
    <t>Superrally</t>
  </si>
  <si>
    <t>5.00</t>
  </si>
  <si>
    <t xml:space="preserve"> 9:30</t>
  </si>
  <si>
    <t xml:space="preserve"> 9:31</t>
  </si>
  <si>
    <t xml:space="preserve"> 9:32</t>
  </si>
  <si>
    <t>14</t>
  </si>
  <si>
    <t xml:space="preserve"> 9:33</t>
  </si>
  <si>
    <t>11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</si>
  <si>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</si>
  <si>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</si>
  <si>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</si>
  <si>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</si>
  <si>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</si>
  <si>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>15</t>
  </si>
  <si>
    <t xml:space="preserve"> 9:39</t>
  </si>
  <si>
    <t>12</t>
  </si>
  <si>
    <t xml:space="preserve"> 9:40</t>
  </si>
  <si>
    <t>16</t>
  </si>
  <si>
    <t xml:space="preserve"> 9:41</t>
  </si>
  <si>
    <t xml:space="preserve"> 9:42</t>
  </si>
  <si>
    <t>17</t>
  </si>
  <si>
    <t xml:space="preserve"> 9:43</t>
  </si>
  <si>
    <t>24</t>
  </si>
  <si>
    <t xml:space="preserve"> 9:44</t>
  </si>
  <si>
    <t>71</t>
  </si>
  <si>
    <t xml:space="preserve"> 9:45</t>
  </si>
  <si>
    <t>29</t>
  </si>
  <si>
    <t xml:space="preserve"> 9:46</t>
  </si>
  <si>
    <t>19</t>
  </si>
  <si>
    <t xml:space="preserve"> 9:47</t>
  </si>
  <si>
    <t>20</t>
  </si>
  <si>
    <t xml:space="preserve"> 9:48</t>
  </si>
  <si>
    <t>26</t>
  </si>
  <si>
    <t xml:space="preserve"> 9:49</t>
  </si>
  <si>
    <t>25</t>
  </si>
  <si>
    <t xml:space="preserve"> 9:50</t>
  </si>
  <si>
    <t>32</t>
  </si>
  <si>
    <t xml:space="preserve"> 9:51</t>
  </si>
  <si>
    <t>27</t>
  </si>
  <si>
    <t xml:space="preserve"> 9:52</t>
  </si>
  <si>
    <t>49</t>
  </si>
  <si>
    <t xml:space="preserve"> 9:53</t>
  </si>
  <si>
    <t>21</t>
  </si>
  <si>
    <t xml:space="preserve"> 9:54</t>
  </si>
  <si>
    <t>53</t>
  </si>
  <si>
    <t xml:space="preserve"> 9:55</t>
  </si>
  <si>
    <t>39</t>
  </si>
  <si>
    <t xml:space="preserve"> 9:56</t>
  </si>
  <si>
    <t>45</t>
  </si>
  <si>
    <t xml:space="preserve"> 9:57</t>
  </si>
  <si>
    <t>28</t>
  </si>
  <si>
    <t xml:space="preserve"> 9:58</t>
  </si>
  <si>
    <t>41</t>
  </si>
  <si>
    <t xml:space="preserve"> 9:59</t>
  </si>
  <si>
    <t>33</t>
  </si>
  <si>
    <t>10:00</t>
  </si>
  <si>
    <t>46</t>
  </si>
  <si>
    <t>10:01</t>
  </si>
  <si>
    <t>40</t>
  </si>
  <si>
    <t>10:02</t>
  </si>
  <si>
    <t>38</t>
  </si>
  <si>
    <t>10:03</t>
  </si>
  <si>
    <t>22</t>
  </si>
  <si>
    <t>10:04</t>
  </si>
  <si>
    <t>36</t>
  </si>
  <si>
    <t>10:05</t>
  </si>
  <si>
    <t>31</t>
  </si>
  <si>
    <t>10:06</t>
  </si>
  <si>
    <t>37</t>
  </si>
  <si>
    <t>10:07</t>
  </si>
  <si>
    <t>34</t>
  </si>
  <si>
    <t>10:08</t>
  </si>
  <si>
    <t>51</t>
  </si>
  <si>
    <t>10:09</t>
  </si>
  <si>
    <t>50</t>
  </si>
  <si>
    <t>10:10</t>
  </si>
  <si>
    <t>54</t>
  </si>
  <si>
    <t>10:11</t>
  </si>
  <si>
    <t>44</t>
  </si>
  <si>
    <t>10:12</t>
  </si>
  <si>
    <t>61</t>
  </si>
  <si>
    <t>10:13</t>
  </si>
  <si>
    <t>60</t>
  </si>
  <si>
    <t>10:14</t>
  </si>
  <si>
    <t>47</t>
  </si>
  <si>
    <t>10:15</t>
  </si>
  <si>
    <t>65</t>
  </si>
  <si>
    <t>10:16</t>
  </si>
  <si>
    <t>56</t>
  </si>
  <si>
    <t>10:17</t>
  </si>
  <si>
    <t>59</t>
  </si>
  <si>
    <t>10:18</t>
  </si>
  <si>
    <t>64</t>
  </si>
  <si>
    <t>10:19</t>
  </si>
  <si>
    <t>35</t>
  </si>
  <si>
    <t>10:20</t>
  </si>
  <si>
    <t>57</t>
  </si>
  <si>
    <t>10:21</t>
  </si>
  <si>
    <t>66</t>
  </si>
  <si>
    <t>10:22</t>
  </si>
  <si>
    <t>67</t>
  </si>
  <si>
    <t>10:23</t>
  </si>
  <si>
    <t>63</t>
  </si>
  <si>
    <t>10:24</t>
  </si>
  <si>
    <t>68</t>
  </si>
  <si>
    <t>10:25</t>
  </si>
  <si>
    <t>69</t>
  </si>
  <si>
    <t>10:26</t>
  </si>
  <si>
    <t>55</t>
  </si>
  <si>
    <t>10:27</t>
  </si>
  <si>
    <t>42</t>
  </si>
  <si>
    <t>10:28</t>
  </si>
  <si>
    <t>48</t>
  </si>
  <si>
    <t>10:29</t>
  </si>
  <si>
    <t>9:26</t>
  </si>
  <si>
    <t>9:17</t>
  </si>
  <si>
    <t>VIP</t>
  </si>
  <si>
    <t>9:14</t>
  </si>
  <si>
    <t xml:space="preserve"> 57/6</t>
  </si>
  <si>
    <t xml:space="preserve"> 8.21,3</t>
  </si>
  <si>
    <t>19.36,3</t>
  </si>
  <si>
    <t xml:space="preserve">  60/6</t>
  </si>
  <si>
    <t>+ 6.49,7</t>
  </si>
  <si>
    <t xml:space="preserve"> 59/5</t>
  </si>
  <si>
    <t xml:space="preserve"> 60/12</t>
  </si>
  <si>
    <t xml:space="preserve">  61/12</t>
  </si>
  <si>
    <t xml:space="preserve"> 4.16,7</t>
  </si>
  <si>
    <t xml:space="preserve"> 4.05,6</t>
  </si>
  <si>
    <t>12.43,7</t>
  </si>
  <si>
    <t xml:space="preserve"> 4.24,0</t>
  </si>
  <si>
    <t xml:space="preserve"> 4.15,2</t>
  </si>
  <si>
    <t>12.59,9</t>
  </si>
  <si>
    <t xml:space="preserve"> 4.22,8</t>
  </si>
  <si>
    <t xml:space="preserve"> 4.11,0</t>
  </si>
  <si>
    <t>13.02,4</t>
  </si>
  <si>
    <t xml:space="preserve"> 4.23,7</t>
  </si>
  <si>
    <t xml:space="preserve"> 4.19,8</t>
  </si>
  <si>
    <t>13.07,1</t>
  </si>
  <si>
    <t xml:space="preserve"> 4.37,7</t>
  </si>
  <si>
    <t xml:space="preserve"> 4.12,7</t>
  </si>
  <si>
    <t>13.07,2</t>
  </si>
  <si>
    <t xml:space="preserve"> 4.21,3</t>
  </si>
  <si>
    <t xml:space="preserve"> 4.15,8</t>
  </si>
  <si>
    <t>13.23,9</t>
  </si>
  <si>
    <t xml:space="preserve"> 4.13,9</t>
  </si>
  <si>
    <t>13.48,7</t>
  </si>
  <si>
    <t xml:space="preserve"> 4.26,1</t>
  </si>
  <si>
    <t xml:space="preserve"> 4.10,8</t>
  </si>
  <si>
    <t>15.06,9</t>
  </si>
  <si>
    <t xml:space="preserve">  60/12</t>
  </si>
  <si>
    <t xml:space="preserve">   7/1</t>
  </si>
  <si>
    <t xml:space="preserve"> 4.26,9</t>
  </si>
  <si>
    <t xml:space="preserve"> 4.17,3</t>
  </si>
  <si>
    <t>13.44,6</t>
  </si>
  <si>
    <t xml:space="preserve"> 4.29,3</t>
  </si>
  <si>
    <t xml:space="preserve"> 4.13,6</t>
  </si>
  <si>
    <t>13.37,3</t>
  </si>
  <si>
    <t>13.58,9</t>
  </si>
  <si>
    <t xml:space="preserve"> 4.47,4</t>
  </si>
  <si>
    <t xml:space="preserve"> 4.26,3</t>
  </si>
  <si>
    <t>14.32,2</t>
  </si>
  <si>
    <t>+ 3.55,8</t>
  </si>
  <si>
    <t xml:space="preserve"> 4.46,0</t>
  </si>
  <si>
    <t xml:space="preserve"> 4.31,1</t>
  </si>
  <si>
    <t>14.35,9</t>
  </si>
  <si>
    <t xml:space="preserve">  13/1</t>
  </si>
  <si>
    <t xml:space="preserve"> 4.46,4</t>
  </si>
  <si>
    <t xml:space="preserve"> 4.32,2</t>
  </si>
  <si>
    <t>14.40,0</t>
  </si>
  <si>
    <t xml:space="preserve"> 4.43,2</t>
  </si>
  <si>
    <t>15.01,8</t>
  </si>
  <si>
    <t xml:space="preserve"> 4.54,0</t>
  </si>
  <si>
    <t xml:space="preserve"> 4.34,2</t>
  </si>
  <si>
    <t>14.38,3</t>
  </si>
  <si>
    <t xml:space="preserve"> 4.48,6</t>
  </si>
  <si>
    <t xml:space="preserve"> 4.36,4</t>
  </si>
  <si>
    <t xml:space="preserve"> 4.44,9</t>
  </si>
  <si>
    <t xml:space="preserve"> 4.30,2</t>
  </si>
  <si>
    <t>14.28,8</t>
  </si>
  <si>
    <t xml:space="preserve">  17/2</t>
  </si>
  <si>
    <t xml:space="preserve">  16/2</t>
  </si>
  <si>
    <t xml:space="preserve">  21/1</t>
  </si>
  <si>
    <t xml:space="preserve">  19/3</t>
  </si>
  <si>
    <t xml:space="preserve"> 5.01,3</t>
  </si>
  <si>
    <t>14.29,4</t>
  </si>
  <si>
    <t xml:space="preserve"> 4.57,0</t>
  </si>
  <si>
    <t xml:space="preserve"> 4.33,1</t>
  </si>
  <si>
    <t>15.00,7</t>
  </si>
  <si>
    <t xml:space="preserve">  18/2</t>
  </si>
  <si>
    <t xml:space="preserve"> 4.58,6</t>
  </si>
  <si>
    <t xml:space="preserve"> 4.39,3</t>
  </si>
  <si>
    <t>14.45,1</t>
  </si>
  <si>
    <t xml:space="preserve"> 5.11,7</t>
  </si>
  <si>
    <t xml:space="preserve"> 4.34,4</t>
  </si>
  <si>
    <t>14.48,6</t>
  </si>
  <si>
    <t xml:space="preserve"> 4.57,7</t>
  </si>
  <si>
    <t>15.13,9</t>
  </si>
  <si>
    <t xml:space="preserve"> 5.06,4</t>
  </si>
  <si>
    <t xml:space="preserve"> 4.46,8</t>
  </si>
  <si>
    <t>14.54,4</t>
  </si>
  <si>
    <t xml:space="preserve"> 5.00,0</t>
  </si>
  <si>
    <t xml:space="preserve"> 4.38,9</t>
  </si>
  <si>
    <t>15.33,7</t>
  </si>
  <si>
    <t xml:space="preserve">  22/4</t>
  </si>
  <si>
    <t xml:space="preserve">  23/4</t>
  </si>
  <si>
    <t xml:space="preserve"> 5.13,8</t>
  </si>
  <si>
    <t xml:space="preserve"> 5.04,9</t>
  </si>
  <si>
    <t>15.17,5</t>
  </si>
  <si>
    <t xml:space="preserve"> 5.20,1</t>
  </si>
  <si>
    <t xml:space="preserve"> 4.43,8</t>
  </si>
  <si>
    <t>16.33,3</t>
  </si>
  <si>
    <t>14.53,1</t>
  </si>
  <si>
    <t xml:space="preserve">  30/3</t>
  </si>
  <si>
    <t xml:space="preserve">  33/3</t>
  </si>
  <si>
    <t xml:space="preserve">  25/4</t>
  </si>
  <si>
    <t xml:space="preserve"> 4.54,6</t>
  </si>
  <si>
    <t>15.23,2</t>
  </si>
  <si>
    <t xml:space="preserve"> 5.09,0</t>
  </si>
  <si>
    <t>15.18,7</t>
  </si>
  <si>
    <t xml:space="preserve"> 4.58,9</t>
  </si>
  <si>
    <t>15.23,3</t>
  </si>
  <si>
    <t xml:space="preserve"> 4.58,5</t>
  </si>
  <si>
    <t xml:space="preserve"> 4.44,8</t>
  </si>
  <si>
    <t>15.35,8</t>
  </si>
  <si>
    <t xml:space="preserve">  32/2</t>
  </si>
  <si>
    <t xml:space="preserve"> 5.02,4</t>
  </si>
  <si>
    <t xml:space="preserve"> 4.47,6</t>
  </si>
  <si>
    <t>15.25,1</t>
  </si>
  <si>
    <t xml:space="preserve"> 5.13,4</t>
  </si>
  <si>
    <t xml:space="preserve"> 4.51,1</t>
  </si>
  <si>
    <t>15.36,0</t>
  </si>
  <si>
    <t xml:space="preserve">  34/4</t>
  </si>
  <si>
    <t xml:space="preserve">  34/3</t>
  </si>
  <si>
    <t xml:space="preserve"> 5.10,7</t>
  </si>
  <si>
    <t xml:space="preserve"> 4.52,4</t>
  </si>
  <si>
    <t>15.42,1</t>
  </si>
  <si>
    <t xml:space="preserve"> 5.08,7</t>
  </si>
  <si>
    <t xml:space="preserve"> 4.47,1</t>
  </si>
  <si>
    <t>16.10,3</t>
  </si>
  <si>
    <t xml:space="preserve">  35/3</t>
  </si>
  <si>
    <t xml:space="preserve">  28/1</t>
  </si>
  <si>
    <t xml:space="preserve">  25/11</t>
  </si>
  <si>
    <t xml:space="preserve"> 4.55,6</t>
  </si>
  <si>
    <t xml:space="preserve"> 4.45,7</t>
  </si>
  <si>
    <t>15.04,5</t>
  </si>
  <si>
    <t xml:space="preserve">  26/3</t>
  </si>
  <si>
    <t xml:space="preserve">  40/5</t>
  </si>
  <si>
    <t xml:space="preserve">  37/5</t>
  </si>
  <si>
    <t xml:space="preserve">  32/4</t>
  </si>
  <si>
    <t xml:space="preserve"> 5.11,3</t>
  </si>
  <si>
    <t xml:space="preserve"> 4.46,3</t>
  </si>
  <si>
    <t>15.37,3</t>
  </si>
  <si>
    <t xml:space="preserve">  36/4</t>
  </si>
  <si>
    <t xml:space="preserve">  42/2</t>
  </si>
  <si>
    <t xml:space="preserve"> 5.24,3</t>
  </si>
  <si>
    <t xml:space="preserve"> 4.55,9</t>
  </si>
  <si>
    <t>15.46,0</t>
  </si>
  <si>
    <t xml:space="preserve">  41/4</t>
  </si>
  <si>
    <t xml:space="preserve">  38/4</t>
  </si>
  <si>
    <t xml:space="preserve"> 5.14,6</t>
  </si>
  <si>
    <t xml:space="preserve"> 5.09,7</t>
  </si>
  <si>
    <t>16.02,3</t>
  </si>
  <si>
    <t xml:space="preserve">  41/3</t>
  </si>
  <si>
    <t xml:space="preserve"> 5.10,8</t>
  </si>
  <si>
    <t xml:space="preserve"> 4.50,5</t>
  </si>
  <si>
    <t xml:space="preserve">  38/5</t>
  </si>
  <si>
    <t xml:space="preserve"> 5.11,4</t>
  </si>
  <si>
    <t xml:space="preserve"> 4.48,1</t>
  </si>
  <si>
    <t>17.00,6</t>
  </si>
  <si>
    <t xml:space="preserve">  37/1</t>
  </si>
  <si>
    <t xml:space="preserve">  36/2</t>
  </si>
  <si>
    <t xml:space="preserve">  43/2</t>
  </si>
  <si>
    <t xml:space="preserve"> 5.03,3</t>
  </si>
  <si>
    <t xml:space="preserve"> 4.44,2</t>
  </si>
  <si>
    <t xml:space="preserve">  18/10</t>
  </si>
  <si>
    <t xml:space="preserve">  40/6</t>
  </si>
  <si>
    <t xml:space="preserve">  44/7</t>
  </si>
  <si>
    <t xml:space="preserve"> 5.21,6</t>
  </si>
  <si>
    <t xml:space="preserve"> 4.58,7</t>
  </si>
  <si>
    <t>16.07,7</t>
  </si>
  <si>
    <t xml:space="preserve"> 4.32,3</t>
  </si>
  <si>
    <t>18.05,7</t>
  </si>
  <si>
    <t xml:space="preserve"> 5.37,4</t>
  </si>
  <si>
    <t xml:space="preserve"> 5.11,5</t>
  </si>
  <si>
    <t>16.56,3</t>
  </si>
  <si>
    <t xml:space="preserve"> 5.41,3</t>
  </si>
  <si>
    <t xml:space="preserve"> 5.27,3</t>
  </si>
  <si>
    <t>17.17,8</t>
  </si>
  <si>
    <t xml:space="preserve">  47/8</t>
  </si>
  <si>
    <t xml:space="preserve"> 5.52,6</t>
  </si>
  <si>
    <t xml:space="preserve"> 5.32,2</t>
  </si>
  <si>
    <t>17.08,4</t>
  </si>
  <si>
    <t xml:space="preserve">  46/4</t>
  </si>
  <si>
    <t xml:space="preserve"> 6.26,1</t>
  </si>
  <si>
    <t xml:space="preserve"> 5.53,4</t>
  </si>
  <si>
    <t>18.27,4</t>
  </si>
  <si>
    <t xml:space="preserve">  49/1</t>
  </si>
  <si>
    <t xml:space="preserve">  22/13</t>
  </si>
  <si>
    <t xml:space="preserve">  15/11</t>
  </si>
  <si>
    <t xml:space="preserve">  31/14</t>
  </si>
  <si>
    <t xml:space="preserve">  32/14</t>
  </si>
  <si>
    <t xml:space="preserve">  46/3</t>
  </si>
  <si>
    <t xml:space="preserve">  28/3</t>
  </si>
  <si>
    <t xml:space="preserve">  29/3</t>
  </si>
  <si>
    <t xml:space="preserve">  26/2</t>
  </si>
  <si>
    <t xml:space="preserve">  48/5</t>
  </si>
  <si>
    <t xml:space="preserve">  50/5</t>
  </si>
  <si>
    <t xml:space="preserve">  47/6</t>
  </si>
  <si>
    <t xml:space="preserve">  34/1</t>
  </si>
  <si>
    <t xml:space="preserve">  49/3</t>
  </si>
  <si>
    <t xml:space="preserve">  43/7</t>
  </si>
  <si>
    <t xml:space="preserve">  45/1</t>
  </si>
  <si>
    <t xml:space="preserve">  51/8</t>
  </si>
  <si>
    <t xml:space="preserve">  54/9</t>
  </si>
  <si>
    <t xml:space="preserve">  56/5</t>
  </si>
  <si>
    <t xml:space="preserve">  55/5</t>
  </si>
  <si>
    <t xml:space="preserve">  57/1</t>
  </si>
  <si>
    <t xml:space="preserve">  56/1</t>
  </si>
  <si>
    <t>OFF</t>
  </si>
  <si>
    <t xml:space="preserve">  19/13</t>
  </si>
  <si>
    <t xml:space="preserve"> 4.18,7</t>
  </si>
  <si>
    <t xml:space="preserve"> 4.47,0</t>
  </si>
  <si>
    <t xml:space="preserve"> 4.28,2</t>
  </si>
  <si>
    <t xml:space="preserve">  21/12</t>
  </si>
  <si>
    <t xml:space="preserve">  16/12</t>
  </si>
  <si>
    <t xml:space="preserve"> 4.43,4</t>
  </si>
  <si>
    <t xml:space="preserve"> 4.36,9</t>
  </si>
  <si>
    <t xml:space="preserve"> 5.01,2</t>
  </si>
  <si>
    <t xml:space="preserve"> 4.59,4</t>
  </si>
  <si>
    <t xml:space="preserve">  49/7</t>
  </si>
  <si>
    <t xml:space="preserve"> 5.42,6</t>
  </si>
  <si>
    <t xml:space="preserve"> 5.13,0</t>
  </si>
  <si>
    <t xml:space="preserve">  55/4</t>
  </si>
  <si>
    <t xml:space="preserve">  53/4</t>
  </si>
  <si>
    <t xml:space="preserve"> 4.57,9</t>
  </si>
  <si>
    <t xml:space="preserve"> 4.36,3</t>
  </si>
  <si>
    <t>ENGINE</t>
  </si>
  <si>
    <t xml:space="preserve"> 5.03,9</t>
  </si>
  <si>
    <t xml:space="preserve"> 6.57,8</t>
  </si>
  <si>
    <t xml:space="preserve"> 6.25,7</t>
  </si>
  <si>
    <t>19.16,4</t>
  </si>
  <si>
    <t xml:space="preserve">  58/2</t>
  </si>
  <si>
    <t xml:space="preserve">  57/2</t>
  </si>
  <si>
    <t>TC7A</t>
  </si>
  <si>
    <t xml:space="preserve">  14/9</t>
  </si>
  <si>
    <t xml:space="preserve">  11/1</t>
  </si>
  <si>
    <t xml:space="preserve">  12/2</t>
  </si>
  <si>
    <t xml:space="preserve">  42/6</t>
  </si>
  <si>
    <t>15.57,0</t>
  </si>
  <si>
    <t xml:space="preserve">  43/1</t>
  </si>
  <si>
    <t>15.26,9</t>
  </si>
  <si>
    <t xml:space="preserve">  10</t>
  </si>
  <si>
    <t>SS7S</t>
  </si>
  <si>
    <t xml:space="preserve">  16</t>
  </si>
  <si>
    <t xml:space="preserve">  24</t>
  </si>
  <si>
    <t xml:space="preserve">  42</t>
  </si>
  <si>
    <t xml:space="preserve">  47</t>
  </si>
  <si>
    <t xml:space="preserve">  48</t>
  </si>
  <si>
    <t xml:space="preserve">  55</t>
  </si>
  <si>
    <t>SS5F</t>
  </si>
  <si>
    <t xml:space="preserve">  63</t>
  </si>
  <si>
    <t>SS5S</t>
  </si>
  <si>
    <t xml:space="preserve">  66</t>
  </si>
  <si>
    <t xml:space="preserve">  71</t>
  </si>
  <si>
    <t>Retired</t>
  </si>
  <si>
    <t xml:space="preserve"> 8.41,6</t>
  </si>
  <si>
    <t xml:space="preserve"> 5.18,4</t>
  </si>
  <si>
    <t xml:space="preserve"> 8.46,1</t>
  </si>
  <si>
    <t xml:space="preserve">   3/3</t>
  </si>
  <si>
    <t xml:space="preserve">  2/2</t>
  </si>
  <si>
    <t xml:space="preserve"> 8.49,5</t>
  </si>
  <si>
    <t xml:space="preserve"> 8.44,5</t>
  </si>
  <si>
    <t xml:space="preserve">  3/3</t>
  </si>
  <si>
    <t xml:space="preserve"> 8.52,6</t>
  </si>
  <si>
    <t xml:space="preserve"> 5.10,1</t>
  </si>
  <si>
    <t xml:space="preserve"> 8.56,1</t>
  </si>
  <si>
    <t xml:space="preserve">   4/4</t>
  </si>
  <si>
    <t xml:space="preserve">   6/6</t>
  </si>
  <si>
    <t xml:space="preserve">  4/4</t>
  </si>
  <si>
    <t xml:space="preserve"> 8.56,7</t>
  </si>
  <si>
    <t xml:space="preserve"> 5.22,1</t>
  </si>
  <si>
    <t xml:space="preserve"> 8.52,2</t>
  </si>
  <si>
    <t xml:space="preserve">   5/5</t>
  </si>
  <si>
    <t xml:space="preserve">  5/5</t>
  </si>
  <si>
    <t xml:space="preserve"> 9.04,2</t>
  </si>
  <si>
    <t xml:space="preserve"> 5.20,6</t>
  </si>
  <si>
    <t xml:space="preserve"> 8.50,1</t>
  </si>
  <si>
    <t xml:space="preserve">  6/6</t>
  </si>
  <si>
    <t xml:space="preserve"> 8.51,8</t>
  </si>
  <si>
    <t xml:space="preserve"> 5.19,8</t>
  </si>
  <si>
    <t xml:space="preserve"> 8.50,0</t>
  </si>
  <si>
    <t xml:space="preserve">  7/7</t>
  </si>
  <si>
    <t xml:space="preserve"> 9.08,8</t>
  </si>
  <si>
    <t xml:space="preserve"> 5.34,6</t>
  </si>
  <si>
    <t xml:space="preserve"> 9.12,7</t>
  </si>
  <si>
    <t xml:space="preserve">   7/7</t>
  </si>
  <si>
    <t xml:space="preserve"> 9.49,1</t>
  </si>
  <si>
    <t xml:space="preserve"> 6.06,7</t>
  </si>
  <si>
    <t>10.12,4</t>
  </si>
  <si>
    <t xml:space="preserve"> 6.27,3</t>
  </si>
  <si>
    <t xml:space="preserve">   9/1</t>
  </si>
  <si>
    <t>SUSPENSION</t>
  </si>
  <si>
    <t xml:space="preserve"> 8.55,4</t>
  </si>
  <si>
    <t xml:space="preserve"> 5.19,3</t>
  </si>
  <si>
    <t xml:space="preserve"> 8.57,6</t>
  </si>
  <si>
    <t xml:space="preserve">   8/8</t>
  </si>
  <si>
    <t xml:space="preserve"> 9.43,2</t>
  </si>
  <si>
    <t xml:space="preserve"> 5.43,1</t>
  </si>
  <si>
    <t xml:space="preserve"> 9.25,8</t>
  </si>
  <si>
    <t xml:space="preserve">   9/9</t>
  </si>
  <si>
    <t xml:space="preserve"> 9.28,3</t>
  </si>
  <si>
    <t xml:space="preserve"> 6.00,6</t>
  </si>
  <si>
    <t xml:space="preserve"> 9.37,8</t>
  </si>
  <si>
    <t xml:space="preserve"> 11/1</t>
  </si>
  <si>
    <t xml:space="preserve"> 9.35,7</t>
  </si>
  <si>
    <t xml:space="preserve"> 5.42,5</t>
  </si>
  <si>
    <t xml:space="preserve"> 9.29,7</t>
  </si>
  <si>
    <t xml:space="preserve">  10/1</t>
  </si>
  <si>
    <t xml:space="preserve"> 9.41,5</t>
  </si>
  <si>
    <t xml:space="preserve"> 5.51,7</t>
  </si>
  <si>
    <t xml:space="preserve"> 9.31,0</t>
  </si>
  <si>
    <t xml:space="preserve"> 9.36,0</t>
  </si>
  <si>
    <t xml:space="preserve"> 5.51,3</t>
  </si>
  <si>
    <t xml:space="preserve"> 9.34,0</t>
  </si>
  <si>
    <t xml:space="preserve"> 1:03.15,7</t>
  </si>
  <si>
    <t xml:space="preserve"> 9.36,3</t>
  </si>
  <si>
    <t xml:space="preserve"> 5.46,2</t>
  </si>
  <si>
    <t xml:space="preserve"> 9.34,4</t>
  </si>
  <si>
    <t xml:space="preserve"> 9.39,9</t>
  </si>
  <si>
    <t xml:space="preserve"> 5.49,6</t>
  </si>
  <si>
    <t xml:space="preserve"> 9.38,1</t>
  </si>
  <si>
    <t xml:space="preserve"> 9.59,5</t>
  </si>
  <si>
    <t xml:space="preserve"> 6.23,7</t>
  </si>
  <si>
    <t>10.04,5</t>
  </si>
  <si>
    <t>14.25,7</t>
  </si>
  <si>
    <t xml:space="preserve"> 9.56,3</t>
  </si>
  <si>
    <t xml:space="preserve"> 5.47,9</t>
  </si>
  <si>
    <t xml:space="preserve"> 9.38,3</t>
  </si>
  <si>
    <t xml:space="preserve"> 9.46,3</t>
  </si>
  <si>
    <t xml:space="preserve"> 5.57,7</t>
  </si>
  <si>
    <t xml:space="preserve"> 9.34,5</t>
  </si>
  <si>
    <t xml:space="preserve"> 5.58,3</t>
  </si>
  <si>
    <t xml:space="preserve"> 9.41,9</t>
  </si>
  <si>
    <t xml:space="preserve"> 9.49,0</t>
  </si>
  <si>
    <t xml:space="preserve"> 5.56,9</t>
  </si>
  <si>
    <t xml:space="preserve"> 9.56,4</t>
  </si>
  <si>
    <t xml:space="preserve">  18/3</t>
  </si>
  <si>
    <t>10.13,6</t>
  </si>
  <si>
    <t xml:space="preserve"> 6.00,1</t>
  </si>
  <si>
    <t xml:space="preserve"> 9.48,6</t>
  </si>
  <si>
    <t>10.18,6</t>
  </si>
  <si>
    <t xml:space="preserve"> 6.14,9</t>
  </si>
  <si>
    <t>10.08,3</t>
  </si>
  <si>
    <t>10.01,8</t>
  </si>
  <si>
    <t xml:space="preserve"> 6.22,3</t>
  </si>
  <si>
    <t>10.14,9</t>
  </si>
  <si>
    <t>10.38,1</t>
  </si>
  <si>
    <t xml:space="preserve"> 6.33,5</t>
  </si>
  <si>
    <t>10.11,1</t>
  </si>
  <si>
    <t xml:space="preserve"> 6.35,5</t>
  </si>
  <si>
    <t>10.20,4</t>
  </si>
  <si>
    <t>10.08,9</t>
  </si>
  <si>
    <t xml:space="preserve"> 6.20,0</t>
  </si>
  <si>
    <t xml:space="preserve"> 9.58,5</t>
  </si>
  <si>
    <t>10.09,4</t>
  </si>
  <si>
    <t xml:space="preserve"> 6.01,7</t>
  </si>
  <si>
    <t xml:space="preserve"> 9.55,0</t>
  </si>
  <si>
    <t xml:space="preserve">  24/1</t>
  </si>
  <si>
    <t>10.15,2</t>
  </si>
  <si>
    <t xml:space="preserve"> 6.08,5</t>
  </si>
  <si>
    <t>10.03,8</t>
  </si>
  <si>
    <t xml:space="preserve"> 6.29,8</t>
  </si>
  <si>
    <t>10.19,3</t>
  </si>
  <si>
    <t>10.44,4</t>
  </si>
  <si>
    <t xml:space="preserve"> 6.26,9</t>
  </si>
  <si>
    <t>10.31,3</t>
  </si>
  <si>
    <t>10.41,7</t>
  </si>
  <si>
    <t xml:space="preserve"> 6.30,9</t>
  </si>
  <si>
    <t>10.29,7</t>
  </si>
  <si>
    <t>10.34,8</t>
  </si>
  <si>
    <t xml:space="preserve"> 6.56,0</t>
  </si>
  <si>
    <t>10.54,0</t>
  </si>
  <si>
    <t>10.14,3</t>
  </si>
  <si>
    <t xml:space="preserve"> 6.25,8</t>
  </si>
  <si>
    <t>10.19,0</t>
  </si>
  <si>
    <t>11.35,3</t>
  </si>
  <si>
    <t xml:space="preserve"> 7.06,2</t>
  </si>
  <si>
    <t>11.49,2</t>
  </si>
  <si>
    <t>12.19,9</t>
  </si>
  <si>
    <t xml:space="preserve"> 7.39,7</t>
  </si>
  <si>
    <t>12.18,1</t>
  </si>
  <si>
    <t>13.01,9</t>
  </si>
  <si>
    <t xml:space="preserve"> 7.48,9</t>
  </si>
  <si>
    <t>12.49,9</t>
  </si>
  <si>
    <t xml:space="preserve">  18/9</t>
  </si>
  <si>
    <t xml:space="preserve">  12/9</t>
  </si>
  <si>
    <t xml:space="preserve">  19/10</t>
  </si>
  <si>
    <t xml:space="preserve">  20/10</t>
  </si>
  <si>
    <t xml:space="preserve">  37/4</t>
  </si>
  <si>
    <t xml:space="preserve">  44/1</t>
  </si>
  <si>
    <t xml:space="preserve">  44/2</t>
  </si>
  <si>
    <t xml:space="preserve"> 8.32,3</t>
  </si>
  <si>
    <t xml:space="preserve"> 5.09,4</t>
  </si>
  <si>
    <t xml:space="preserve"> 8.43,1</t>
  </si>
  <si>
    <t xml:space="preserve"> 5.13,2</t>
  </si>
  <si>
    <t>WHEEL OFF</t>
  </si>
  <si>
    <t xml:space="preserve">   4/1</t>
  </si>
  <si>
    <t xml:space="preserve"> 9.30,0</t>
  </si>
  <si>
    <t xml:space="preserve"> 6.28,8</t>
  </si>
  <si>
    <t>TRANSMISSION</t>
  </si>
  <si>
    <t>10.00,9</t>
  </si>
  <si>
    <t xml:space="preserve"> 6.07,0</t>
  </si>
  <si>
    <t>10.20,1</t>
  </si>
  <si>
    <t xml:space="preserve"> 6.26,4</t>
  </si>
  <si>
    <t>11.11,9</t>
  </si>
  <si>
    <t xml:space="preserve"> 6.46,4</t>
  </si>
  <si>
    <t xml:space="preserve"> 9.52,3</t>
  </si>
  <si>
    <t>CLUTCH</t>
  </si>
  <si>
    <t>TC7C</t>
  </si>
  <si>
    <t>14 min. late</t>
  </si>
  <si>
    <t xml:space="preserve"> 2.20</t>
  </si>
  <si>
    <t xml:space="preserve">   1</t>
  </si>
  <si>
    <t>SS10S</t>
  </si>
  <si>
    <t xml:space="preserve">   3</t>
  </si>
  <si>
    <t xml:space="preserve">   8</t>
  </si>
  <si>
    <t>TC10B</t>
  </si>
  <si>
    <t xml:space="preserve">  12</t>
  </si>
  <si>
    <t>SS8S</t>
  </si>
  <si>
    <t xml:space="preserve">  21</t>
  </si>
  <si>
    <t>SS9F</t>
  </si>
  <si>
    <t xml:space="preserve">  28</t>
  </si>
  <si>
    <t>SS9S</t>
  </si>
  <si>
    <t xml:space="preserve">  32</t>
  </si>
  <si>
    <t xml:space="preserve">  34</t>
  </si>
  <si>
    <t xml:space="preserve">  35</t>
  </si>
  <si>
    <t xml:space="preserve">  36</t>
  </si>
  <si>
    <t>TC7B</t>
  </si>
  <si>
    <t xml:space="preserve">  50</t>
  </si>
  <si>
    <t xml:space="preserve">  51</t>
  </si>
  <si>
    <t xml:space="preserve">  57</t>
  </si>
  <si>
    <t xml:space="preserve">  59</t>
  </si>
  <si>
    <t xml:space="preserve">  60</t>
  </si>
  <si>
    <t>-</t>
  </si>
  <si>
    <t xml:space="preserve"> 5.16,6</t>
  </si>
  <si>
    <t xml:space="preserve"> 5.14,5</t>
  </si>
  <si>
    <t xml:space="preserve"> 1:03.22,8</t>
  </si>
  <si>
    <t xml:space="preserve"> 5.15,1</t>
  </si>
  <si>
    <t xml:space="preserve"> 1:03.45,0</t>
  </si>
  <si>
    <t xml:space="preserve"> 1:04.13,7</t>
  </si>
  <si>
    <t xml:space="preserve"> 5.10,4</t>
  </si>
  <si>
    <t xml:space="preserve"> 1:05.18,3</t>
  </si>
  <si>
    <t xml:space="preserve"> 5.21,7</t>
  </si>
  <si>
    <t xml:space="preserve"> 1:05.47,5</t>
  </si>
  <si>
    <t xml:space="preserve"> 5.30,3</t>
  </si>
  <si>
    <t xml:space="preserve"> 1:08.10,8</t>
  </si>
  <si>
    <t xml:space="preserve"> 5.31,2</t>
  </si>
  <si>
    <t xml:space="preserve"> 1:08.44,1</t>
  </si>
  <si>
    <t xml:space="preserve"> 5.34,7</t>
  </si>
  <si>
    <t xml:space="preserve"> 1:08.50,4</t>
  </si>
  <si>
    <t xml:space="preserve">  10/2</t>
  </si>
  <si>
    <t xml:space="preserve"> 5.38,5</t>
  </si>
  <si>
    <t xml:space="preserve"> 1:09.02,5</t>
  </si>
  <si>
    <t xml:space="preserve"> 5.51,5</t>
  </si>
  <si>
    <t xml:space="preserve"> 1:09.03,1</t>
  </si>
  <si>
    <t xml:space="preserve"> 5.37,3</t>
  </si>
  <si>
    <t xml:space="preserve"> 1:09.08,6</t>
  </si>
  <si>
    <t xml:space="preserve"> 5.48,5</t>
  </si>
  <si>
    <t xml:space="preserve"> 1:10.10,5</t>
  </si>
  <si>
    <t xml:space="preserve"> 5.49,3</t>
  </si>
  <si>
    <t xml:space="preserve"> 1:10.25,0</t>
  </si>
  <si>
    <t xml:space="preserve"> 1:11.04,6</t>
  </si>
  <si>
    <t xml:space="preserve">  13/3</t>
  </si>
  <si>
    <t xml:space="preserve"> 17/3</t>
  </si>
  <si>
    <t xml:space="preserve"> 5.48,6</t>
  </si>
  <si>
    <t xml:space="preserve"> 1:11.41,2</t>
  </si>
  <si>
    <t xml:space="preserve">  15/3</t>
  </si>
  <si>
    <t>+ 8.47,2</t>
  </si>
  <si>
    <t xml:space="preserve"> 5.57,1</t>
  </si>
  <si>
    <t xml:space="preserve"> 1:12.18,3</t>
  </si>
  <si>
    <t xml:space="preserve"> 6.11,4</t>
  </si>
  <si>
    <t xml:space="preserve"> 1:13.05,4</t>
  </si>
  <si>
    <t xml:space="preserve"> 5.54,6</t>
  </si>
  <si>
    <t xml:space="preserve"> 1:13.51,0</t>
  </si>
  <si>
    <t xml:space="preserve"> 6.47,6</t>
  </si>
  <si>
    <t xml:space="preserve"> 1:14.21,2</t>
  </si>
  <si>
    <t xml:space="preserve"> 1:10.32,6</t>
  </si>
  <si>
    <t xml:space="preserve">  17/9</t>
  </si>
  <si>
    <t xml:space="preserve"> 5.56,6</t>
  </si>
  <si>
    <t xml:space="preserve"> 1:12.02,9</t>
  </si>
  <si>
    <t xml:space="preserve"> 6.00,4</t>
  </si>
  <si>
    <t xml:space="preserve"> 1:12.58,9</t>
  </si>
  <si>
    <t xml:space="preserve"> 1:13.33,3</t>
  </si>
  <si>
    <t xml:space="preserve"> 6.09,1</t>
  </si>
  <si>
    <t xml:space="preserve"> 1:13.59,6</t>
  </si>
  <si>
    <t xml:space="preserve"> 6.01,9</t>
  </si>
  <si>
    <t xml:space="preserve"> 1:14.30,3</t>
  </si>
  <si>
    <t xml:space="preserve"> 28/4</t>
  </si>
  <si>
    <t xml:space="preserve"> 6.14,6</t>
  </si>
  <si>
    <t xml:space="preserve"> 1:15.26,5</t>
  </si>
  <si>
    <t xml:space="preserve"> 6.21,0</t>
  </si>
  <si>
    <t xml:space="preserve"> 1:16.42,4</t>
  </si>
  <si>
    <t xml:space="preserve"> 6.39,4</t>
  </si>
  <si>
    <t xml:space="preserve"> 1:17.06,2</t>
  </si>
  <si>
    <t xml:space="preserve"> 5.54,7</t>
  </si>
  <si>
    <t xml:space="preserve"> 1:18.35,6</t>
  </si>
  <si>
    <t xml:space="preserve"> 7.08,2</t>
  </si>
  <si>
    <t xml:space="preserve"> 1:23.36,5</t>
  </si>
  <si>
    <t xml:space="preserve"> 7.03,1</t>
  </si>
  <si>
    <t xml:space="preserve"> 1:29.18,0</t>
  </si>
  <si>
    <t xml:space="preserve"> 7.34,8</t>
  </si>
  <si>
    <t xml:space="preserve"> 1:35.33,3</t>
  </si>
  <si>
    <t xml:space="preserve">   7</t>
  </si>
  <si>
    <t xml:space="preserve">   6</t>
  </si>
  <si>
    <t xml:space="preserve">  11</t>
  </si>
  <si>
    <t xml:space="preserve">  14</t>
  </si>
  <si>
    <t xml:space="preserve">   4</t>
  </si>
  <si>
    <t xml:space="preserve">   5</t>
  </si>
  <si>
    <t xml:space="preserve">  15</t>
  </si>
  <si>
    <t xml:space="preserve">  17</t>
  </si>
  <si>
    <t xml:space="preserve">  20</t>
  </si>
  <si>
    <t xml:space="preserve">  26</t>
  </si>
  <si>
    <t>Started    2 /  Finished    1</t>
  </si>
  <si>
    <t xml:space="preserve">  41</t>
  </si>
  <si>
    <t>Started    6 /  Finished    4</t>
  </si>
  <si>
    <t>+ 0.06,3</t>
  </si>
  <si>
    <t xml:space="preserve">  49</t>
  </si>
  <si>
    <t>+ 2.57,1</t>
  </si>
  <si>
    <t>Started    6 /  Finished    3</t>
  </si>
  <si>
    <t xml:space="preserve">  27</t>
  </si>
  <si>
    <t xml:space="preserve">  25</t>
  </si>
  <si>
    <t>+ 0.06,1</t>
  </si>
  <si>
    <t xml:space="preserve">  45</t>
  </si>
  <si>
    <t>+ 2.02,1</t>
  </si>
  <si>
    <t>Started    5 /  Finished    4</t>
  </si>
  <si>
    <t xml:space="preserve">  29</t>
  </si>
  <si>
    <t xml:space="preserve">  53</t>
  </si>
  <si>
    <t>+ 1.21,9</t>
  </si>
  <si>
    <t xml:space="preserve">  31</t>
  </si>
  <si>
    <t xml:space="preserve">  37</t>
  </si>
  <si>
    <t xml:space="preserve">  46</t>
  </si>
  <si>
    <t>+ 1.30,4</t>
  </si>
  <si>
    <t xml:space="preserve">  56</t>
  </si>
  <si>
    <t>+ 1.56,7</t>
  </si>
  <si>
    <t>Started   14 /  Finished    4</t>
  </si>
  <si>
    <t xml:space="preserve">  22</t>
  </si>
  <si>
    <t xml:space="preserve">  40</t>
  </si>
  <si>
    <t>+ 4.10,7</t>
  </si>
  <si>
    <t xml:space="preserve">  44</t>
  </si>
  <si>
    <t>+ 4.19,8</t>
  </si>
  <si>
    <t>Started    7 /  Finished    4</t>
  </si>
  <si>
    <t xml:space="preserve">  38</t>
  </si>
  <si>
    <t xml:space="preserve">  65</t>
  </si>
  <si>
    <t>+ 4.00,8</t>
  </si>
  <si>
    <t xml:space="preserve">  61</t>
  </si>
  <si>
    <t>+ 5.30,2</t>
  </si>
  <si>
    <t>Started    2 /  Finished    2</t>
  </si>
  <si>
    <t xml:space="preserve">  68</t>
  </si>
  <si>
    <t xml:space="preserve">  69</t>
  </si>
  <si>
    <t>+ 6.15,3</t>
  </si>
  <si>
    <t>2:06.38,5</t>
  </si>
  <si>
    <t xml:space="preserve">  19</t>
  </si>
  <si>
    <t>SS11S</t>
  </si>
  <si>
    <t>Avg.speed of winner  97.93 km/h</t>
  </si>
  <si>
    <t>SS5</t>
  </si>
  <si>
    <t>Kivex-SWT</t>
  </si>
  <si>
    <t xml:space="preserve"> 119.49 km/h</t>
  </si>
  <si>
    <t xml:space="preserve"> 117.38 km/h</t>
  </si>
  <si>
    <t xml:space="preserve"> 116.18 km/h</t>
  </si>
  <si>
    <t xml:space="preserve">  98.50 km/h</t>
  </si>
  <si>
    <t xml:space="preserve"> 107.24 km/h</t>
  </si>
  <si>
    <t xml:space="preserve"> 108.23 km/h</t>
  </si>
  <si>
    <t xml:space="preserve"> 106.28 km/h</t>
  </si>
  <si>
    <t xml:space="preserve"> 108.31 km/h</t>
  </si>
  <si>
    <t xml:space="preserve"> 108.08 km/h</t>
  </si>
  <si>
    <t xml:space="preserve"> 101.13 km/h</t>
  </si>
  <si>
    <t xml:space="preserve">  79.44 km/h</t>
  </si>
  <si>
    <t xml:space="preserve"> 8.52 km</t>
  </si>
  <si>
    <t xml:space="preserve"> 14 Murakas/Adler</t>
  </si>
  <si>
    <t xml:space="preserve"> 60 Klavins/Visinskis</t>
  </si>
  <si>
    <t>SS6</t>
  </si>
  <si>
    <t>Autod.ee</t>
  </si>
  <si>
    <t xml:space="preserve"> 117.85 km/h</t>
  </si>
  <si>
    <t xml:space="preserve"> 115.41 km/h</t>
  </si>
  <si>
    <t xml:space="preserve"> 113.42 km/h</t>
  </si>
  <si>
    <t xml:space="preserve"> 101.99 km/h</t>
  </si>
  <si>
    <t xml:space="preserve"> 106.77 km/h</t>
  </si>
  <si>
    <t xml:space="preserve"> 107.12 km/h</t>
  </si>
  <si>
    <t xml:space="preserve"> 105.48 km/h</t>
  </si>
  <si>
    <t xml:space="preserve"> 110.05 km/h</t>
  </si>
  <si>
    <t xml:space="preserve"> 108.77 km/h</t>
  </si>
  <si>
    <t xml:space="preserve"> 101.84 km/h</t>
  </si>
  <si>
    <t xml:space="preserve">  81.90 km/h</t>
  </si>
  <si>
    <t xml:space="preserve"> 8.04 km</t>
  </si>
  <si>
    <t xml:space="preserve">  5 Plangi/Sarapuu</t>
  </si>
  <si>
    <t xml:space="preserve"> 27 Rohtmets/Hell</t>
  </si>
  <si>
    <t xml:space="preserve"> 53 Sivirchukov/Celiesius</t>
  </si>
  <si>
    <t>SS7</t>
  </si>
  <si>
    <t>Printec</t>
  </si>
  <si>
    <t xml:space="preserve">  89.05 km/h</t>
  </si>
  <si>
    <t xml:space="preserve">  86.92 km/h</t>
  </si>
  <si>
    <t xml:space="preserve">  87.20 km/h</t>
  </si>
  <si>
    <t xml:space="preserve">  68.46 km/h</t>
  </si>
  <si>
    <t xml:space="preserve">  77.64 km/h</t>
  </si>
  <si>
    <t xml:space="preserve">  78.22 km/h</t>
  </si>
  <si>
    <t xml:space="preserve">  78.55 km/h</t>
  </si>
  <si>
    <t xml:space="preserve">  75.41 km/h</t>
  </si>
  <si>
    <t xml:space="preserve">  76.14 km/h</t>
  </si>
  <si>
    <t xml:space="preserve">  74.02 km/h</t>
  </si>
  <si>
    <t xml:space="preserve">  61.41 km/h</t>
  </si>
  <si>
    <t>18.89 km</t>
  </si>
  <si>
    <t>SS8</t>
  </si>
  <si>
    <t>Rallistar</t>
  </si>
  <si>
    <t xml:space="preserve">  99.93 km/h</t>
  </si>
  <si>
    <t xml:space="preserve">  98.14 km/h</t>
  </si>
  <si>
    <t xml:space="preserve">  97.86 km/h</t>
  </si>
  <si>
    <t xml:space="preserve">  84.07 km/h</t>
  </si>
  <si>
    <t xml:space="preserve">  88.87 km/h</t>
  </si>
  <si>
    <t xml:space="preserve">  88.83 km/h</t>
  </si>
  <si>
    <t xml:space="preserve">  90.08 km/h</t>
  </si>
  <si>
    <t xml:space="preserve">  88.92 km/h</t>
  </si>
  <si>
    <t xml:space="preserve">  85.85 km/h</t>
  </si>
  <si>
    <t xml:space="preserve">  83.33 km/h</t>
  </si>
  <si>
    <t xml:space="preserve">  69.19 km/h</t>
  </si>
  <si>
    <t>14.22 km</t>
  </si>
  <si>
    <t>SS9</t>
  </si>
  <si>
    <t>Silveston</t>
  </si>
  <si>
    <t xml:space="preserve"> 112.05 km/h</t>
  </si>
  <si>
    <t xml:space="preserve"> 111.94 km/h</t>
  </si>
  <si>
    <t xml:space="preserve"> 110.69 km/h</t>
  </si>
  <si>
    <t xml:space="preserve">  91.23 km/h</t>
  </si>
  <si>
    <t xml:space="preserve">  98.68 km/h</t>
  </si>
  <si>
    <t xml:space="preserve"> 100.14 km/h</t>
  </si>
  <si>
    <t xml:space="preserve">  96.92 km/h</t>
  </si>
  <si>
    <t xml:space="preserve"> 101.22 km/h</t>
  </si>
  <si>
    <t xml:space="preserve">  99.65 km/h</t>
  </si>
  <si>
    <t xml:space="preserve">  92.47 km/h</t>
  </si>
  <si>
    <t xml:space="preserve"> 9.63 km</t>
  </si>
  <si>
    <t>SS10</t>
  </si>
  <si>
    <t>Kuulutaja</t>
  </si>
  <si>
    <t xml:space="preserve"> 100.28 km/h</t>
  </si>
  <si>
    <t xml:space="preserve">  87.88 km/h</t>
  </si>
  <si>
    <t xml:space="preserve">  92.11 km/h</t>
  </si>
  <si>
    <t xml:space="preserve">  91.57 km/h</t>
  </si>
  <si>
    <t xml:space="preserve">  91.55 km/h</t>
  </si>
  <si>
    <t xml:space="preserve">  92.32 km/h</t>
  </si>
  <si>
    <t xml:space="preserve">  90.95 km/h</t>
  </si>
  <si>
    <t xml:space="preserve">  86.46 km/h</t>
  </si>
  <si>
    <t xml:space="preserve">  71.26 km/h</t>
  </si>
  <si>
    <t>14.61 km</t>
  </si>
  <si>
    <t>SS11</t>
  </si>
  <si>
    <t>GrossiToidukauba</t>
  </si>
  <si>
    <t xml:space="preserve"> 101.34 km/h</t>
  </si>
  <si>
    <t xml:space="preserve">  88.22 km/h</t>
  </si>
  <si>
    <t xml:space="preserve">  94.46 km/h</t>
  </si>
  <si>
    <t xml:space="preserve">  92.75 km/h</t>
  </si>
  <si>
    <t xml:space="preserve">  89.56 km/h</t>
  </si>
  <si>
    <t xml:space="preserve">  88.52 km/h</t>
  </si>
  <si>
    <t xml:space="preserve">  89.77 km/h</t>
  </si>
  <si>
    <t xml:space="preserve">  88.20 km/h</t>
  </si>
  <si>
    <t xml:space="preserve">  73.94 km/h</t>
  </si>
  <si>
    <t xml:space="preserve"> 8.69 km</t>
  </si>
  <si>
    <t xml:space="preserve"> 25 Sirmacis/Kulss</t>
  </si>
  <si>
    <t xml:space="preserve"> 46 Vanaselja/Hōbemägi</t>
  </si>
  <si>
    <t>Total 102.66 km</t>
  </si>
  <si>
    <t>EXCLUDED</t>
  </si>
  <si>
    <t>+ 0.07,1</t>
  </si>
  <si>
    <t>+ 0.29,3</t>
  </si>
  <si>
    <t>+ 0.58,0</t>
  </si>
  <si>
    <t>+ 2.02,6</t>
  </si>
  <si>
    <t>+ 2.31,8</t>
  </si>
  <si>
    <t>+ 4.55,1</t>
  </si>
  <si>
    <t xml:space="preserve">  8/1</t>
  </si>
  <si>
    <t>+ 5.28,4</t>
  </si>
  <si>
    <t xml:space="preserve">  9/2</t>
  </si>
  <si>
    <t>+ 5.34,7</t>
  </si>
  <si>
    <t xml:space="preserve"> 10/1</t>
  </si>
  <si>
    <t>+ 5.46,8</t>
  </si>
  <si>
    <t>+ 5.47,4</t>
  </si>
  <si>
    <t xml:space="preserve"> 12/2</t>
  </si>
  <si>
    <t>+ 5.52,9</t>
  </si>
  <si>
    <t xml:space="preserve"> 13/1</t>
  </si>
  <si>
    <t>+ 6.54,8</t>
  </si>
  <si>
    <t xml:space="preserve"> 14/2</t>
  </si>
  <si>
    <t>+ 7.09,3</t>
  </si>
  <si>
    <t xml:space="preserve"> 15/8</t>
  </si>
  <si>
    <t>+ 7.16,9</t>
  </si>
  <si>
    <t xml:space="preserve"> 16/3</t>
  </si>
  <si>
    <t>+ 7.48,9</t>
  </si>
  <si>
    <t>+ 8.25,5</t>
  </si>
  <si>
    <t xml:space="preserve"> 19/4</t>
  </si>
  <si>
    <t>+ 9.02,6</t>
  </si>
  <si>
    <t xml:space="preserve"> 20/3</t>
  </si>
  <si>
    <t>+ 9.43,2</t>
  </si>
  <si>
    <t xml:space="preserve"> 21/1</t>
  </si>
  <si>
    <t>+ 9.49,7</t>
  </si>
  <si>
    <t>+10.17,6</t>
  </si>
  <si>
    <t xml:space="preserve"> 23/1</t>
  </si>
  <si>
    <t>+10.35,3</t>
  </si>
  <si>
    <t>+10.43,9</t>
  </si>
  <si>
    <t xml:space="preserve"> 25/2</t>
  </si>
  <si>
    <t>+11.05,5</t>
  </si>
  <si>
    <t xml:space="preserve"> 26/3</t>
  </si>
  <si>
    <t>+11.14,6</t>
  </si>
  <si>
    <t>+12.10,8</t>
  </si>
  <si>
    <t>+13.26,7</t>
  </si>
  <si>
    <t xml:space="preserve"> 29/2</t>
  </si>
  <si>
    <t>+13.50,5</t>
  </si>
  <si>
    <t xml:space="preserve"> 30/3</t>
  </si>
  <si>
    <t>+15.19,9</t>
  </si>
  <si>
    <t xml:space="preserve"> 31/4</t>
  </si>
  <si>
    <t>+20.20,8</t>
  </si>
  <si>
    <t xml:space="preserve"> 32/1</t>
  </si>
  <si>
    <t>+26.02,3</t>
  </si>
  <si>
    <t xml:space="preserve"> 33/2</t>
  </si>
  <si>
    <t>+32.17,6</t>
  </si>
  <si>
    <t>Started   67 /  Finished   33</t>
  </si>
  <si>
    <t>Started   15 /  Finished    8</t>
  </si>
  <si>
    <t>App.J 252 p.3.6.</t>
  </si>
  <si>
    <t>EXCLUDED  App.J 252 p.3.6.</t>
  </si>
  <si>
    <t>Excluded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</si>
</sst>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0" fontId="2" fillId="6" borderId="0" xfId="0" applyFont="1" applyFill="1" applyAlignment="1" quotePrefix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49" fontId="6" fillId="6" borderId="15" xfId="0" applyNumberFormat="1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20" fontId="0" fillId="0" borderId="0" xfId="0" applyNumberFormat="1" applyAlignment="1">
      <alignment/>
    </xf>
    <xf numFmtId="49" fontId="3" fillId="6" borderId="10" xfId="0" applyNumberFormat="1" applyFont="1" applyFill="1" applyBorder="1" applyAlignment="1">
      <alignment horizontal="right" indent="1"/>
    </xf>
    <xf numFmtId="0" fontId="7" fillId="4" borderId="0" xfId="0" applyFont="1" applyFill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2" borderId="3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right"/>
    </xf>
    <xf numFmtId="2" fontId="5" fillId="6" borderId="3" xfId="0" applyNumberFormat="1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7" fillId="6" borderId="0" xfId="0" applyNumberFormat="1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49" fontId="0" fillId="0" borderId="0" xfId="0" applyNumberFormat="1" applyAlignment="1">
      <alignment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6" borderId="2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2" fillId="3" borderId="11" xfId="0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horizontal="left" indent="1"/>
    </xf>
    <xf numFmtId="49" fontId="5" fillId="6" borderId="6" xfId="0" applyNumberFormat="1" applyFont="1" applyFill="1" applyBorder="1" applyAlignment="1">
      <alignment horizontal="right" indent="1"/>
    </xf>
    <xf numFmtId="49" fontId="5" fillId="6" borderId="14" xfId="0" applyNumberFormat="1" applyFont="1" applyFill="1" applyBorder="1" applyAlignment="1">
      <alignment horizontal="left" indent="1"/>
    </xf>
    <xf numFmtId="0" fontId="2" fillId="3" borderId="8" xfId="0" applyFont="1" applyFill="1" applyBorder="1" applyAlignment="1">
      <alignment horizontal="center" vertical="center"/>
    </xf>
    <xf numFmtId="0" fontId="0" fillId="6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/>
    </xf>
    <xf numFmtId="0" fontId="5" fillId="6" borderId="9" xfId="0" applyNumberFormat="1" applyFont="1" applyFill="1" applyBorder="1" applyAlignment="1">
      <alignment horizontal="right"/>
    </xf>
    <xf numFmtId="0" fontId="0" fillId="6" borderId="0" xfId="0" applyNumberFormat="1" applyFill="1" applyBorder="1" applyAlignment="1">
      <alignment horizontal="center"/>
    </xf>
    <xf numFmtId="0" fontId="12" fillId="6" borderId="0" xfId="0" applyNumberFormat="1" applyFont="1" applyFill="1" applyBorder="1" applyAlignment="1">
      <alignment horizontal="center"/>
    </xf>
    <xf numFmtId="49" fontId="0" fillId="6" borderId="13" xfId="0" applyNumberFormat="1" applyFont="1" applyFill="1" applyBorder="1" applyAlignment="1">
      <alignment horizontal="right"/>
    </xf>
    <xf numFmtId="49" fontId="2" fillId="6" borderId="0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6" fillId="2" borderId="1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2" fontId="0" fillId="6" borderId="0" xfId="0" applyNumberFormat="1" applyFill="1" applyAlignment="1">
      <alignment/>
    </xf>
    <xf numFmtId="0" fontId="16" fillId="6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7" fillId="6" borderId="0" xfId="0" applyFont="1" applyFill="1" applyAlignment="1">
      <alignment horizontal="right"/>
    </xf>
    <xf numFmtId="2" fontId="16" fillId="6" borderId="3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8" fillId="6" borderId="0" xfId="0" applyNumberFormat="1" applyFont="1" applyFill="1" applyAlignment="1">
      <alignment horizontal="center"/>
    </xf>
    <xf numFmtId="49" fontId="3" fillId="5" borderId="8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6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75"/>
  <sheetViews>
    <sheetView workbookViewId="0" topLeftCell="A1">
      <pane ySplit="7" topLeftCell="BM8" activePane="bottomLeft" state="frozen"/>
      <selection pane="topLeft" activeCell="A1" sqref="A1"/>
      <selection pane="bottomLeft" activeCell="H13" activeCellId="1" sqref="B13:E13 H13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19.140625" style="0" bestFit="1" customWidth="1"/>
    <col min="5" max="5" width="19.28125" style="0" bestFit="1" customWidth="1"/>
    <col min="6" max="6" width="11.140625" style="3" customWidth="1"/>
    <col min="7" max="7" width="31.421875" style="0" bestFit="1" customWidth="1"/>
    <col min="8" max="8" width="25.7109375" style="0" bestFit="1" customWidth="1"/>
  </cols>
  <sheetData>
    <row r="1" spans="6:9" ht="15">
      <c r="F1" s="66" t="s">
        <v>226</v>
      </c>
      <c r="I1" s="157"/>
    </row>
    <row r="2" spans="2:9" ht="15.75">
      <c r="B2" s="2"/>
      <c r="C2" s="3"/>
      <c r="F2" s="117" t="s">
        <v>0</v>
      </c>
      <c r="H2" s="156" t="s">
        <v>399</v>
      </c>
      <c r="I2" s="136" t="s">
        <v>404</v>
      </c>
    </row>
    <row r="3" spans="2:9" ht="15">
      <c r="B3" s="2"/>
      <c r="C3" s="3"/>
      <c r="F3" s="116" t="s">
        <v>2</v>
      </c>
      <c r="H3" s="156" t="s">
        <v>400</v>
      </c>
      <c r="I3" s="136" t="s">
        <v>403</v>
      </c>
    </row>
    <row r="4" spans="2:9" ht="15">
      <c r="B4" s="2"/>
      <c r="C4" s="3"/>
      <c r="F4" s="116" t="s">
        <v>1</v>
      </c>
      <c r="H4" s="137" t="s">
        <v>327</v>
      </c>
      <c r="I4" s="136" t="s">
        <v>402</v>
      </c>
    </row>
    <row r="5" spans="3:9" ht="15" customHeight="1">
      <c r="C5" s="3"/>
      <c r="H5" s="137" t="s">
        <v>328</v>
      </c>
      <c r="I5" s="136" t="s">
        <v>401</v>
      </c>
    </row>
    <row r="6" spans="2:9" ht="15">
      <c r="B6" s="12" t="s">
        <v>174</v>
      </c>
      <c r="C6" s="3"/>
      <c r="I6" s="4"/>
    </row>
    <row r="7" spans="2:9" ht="12.75">
      <c r="B7" s="6" t="s">
        <v>181</v>
      </c>
      <c r="C7" s="7" t="s">
        <v>310</v>
      </c>
      <c r="D7" s="8" t="s">
        <v>175</v>
      </c>
      <c r="E7" s="9" t="s">
        <v>176</v>
      </c>
      <c r="F7" s="7"/>
      <c r="G7" s="8" t="s">
        <v>177</v>
      </c>
      <c r="H7" s="8" t="s">
        <v>178</v>
      </c>
      <c r="I7" s="10" t="s">
        <v>179</v>
      </c>
    </row>
    <row r="8" spans="1:9" ht="15" customHeight="1">
      <c r="A8" s="139" t="s">
        <v>329</v>
      </c>
      <c r="B8" s="140">
        <v>1</v>
      </c>
      <c r="C8" s="112" t="s">
        <v>221</v>
      </c>
      <c r="D8" s="113" t="s">
        <v>214</v>
      </c>
      <c r="E8" s="113" t="s">
        <v>114</v>
      </c>
      <c r="F8" s="112" t="s">
        <v>202</v>
      </c>
      <c r="G8" s="113" t="s">
        <v>166</v>
      </c>
      <c r="H8" s="113" t="s">
        <v>240</v>
      </c>
      <c r="I8" s="99" t="s">
        <v>318</v>
      </c>
    </row>
    <row r="9" spans="1:9" ht="15" customHeight="1">
      <c r="A9" s="139" t="s">
        <v>330</v>
      </c>
      <c r="B9" s="140">
        <v>3</v>
      </c>
      <c r="C9" s="112" t="s">
        <v>272</v>
      </c>
      <c r="D9" s="113" t="s">
        <v>236</v>
      </c>
      <c r="E9" s="113" t="s">
        <v>237</v>
      </c>
      <c r="F9" s="112" t="s">
        <v>202</v>
      </c>
      <c r="G9" s="113" t="s">
        <v>166</v>
      </c>
      <c r="H9" s="113" t="s">
        <v>129</v>
      </c>
      <c r="I9" s="99" t="s">
        <v>319</v>
      </c>
    </row>
    <row r="10" spans="1:9" ht="15" customHeight="1">
      <c r="A10" s="139" t="s">
        <v>331</v>
      </c>
      <c r="B10" s="140">
        <v>4</v>
      </c>
      <c r="C10" s="112" t="s">
        <v>218</v>
      </c>
      <c r="D10" s="113" t="s">
        <v>116</v>
      </c>
      <c r="E10" s="113" t="s">
        <v>117</v>
      </c>
      <c r="F10" s="112" t="s">
        <v>268</v>
      </c>
      <c r="G10" s="113" t="s">
        <v>118</v>
      </c>
      <c r="H10" s="113" t="s">
        <v>225</v>
      </c>
      <c r="I10" s="99" t="s">
        <v>320</v>
      </c>
    </row>
    <row r="11" spans="1:9" ht="15" customHeight="1">
      <c r="A11" s="139" t="s">
        <v>332</v>
      </c>
      <c r="B11" s="140">
        <v>5</v>
      </c>
      <c r="C11" s="112" t="s">
        <v>218</v>
      </c>
      <c r="D11" s="113" t="s">
        <v>227</v>
      </c>
      <c r="E11" s="113" t="s">
        <v>228</v>
      </c>
      <c r="F11" s="112" t="s">
        <v>202</v>
      </c>
      <c r="G11" s="113" t="s">
        <v>229</v>
      </c>
      <c r="H11" s="113" t="s">
        <v>225</v>
      </c>
      <c r="I11" s="99" t="s">
        <v>321</v>
      </c>
    </row>
    <row r="12" spans="1:9" ht="15" customHeight="1">
      <c r="A12" s="139" t="s">
        <v>333</v>
      </c>
      <c r="B12" s="140">
        <v>6</v>
      </c>
      <c r="C12" s="112" t="s">
        <v>218</v>
      </c>
      <c r="D12" s="113" t="s">
        <v>157</v>
      </c>
      <c r="E12" s="113" t="s">
        <v>316</v>
      </c>
      <c r="F12" s="112" t="s">
        <v>202</v>
      </c>
      <c r="G12" s="113" t="s">
        <v>270</v>
      </c>
      <c r="H12" s="113" t="s">
        <v>219</v>
      </c>
      <c r="I12" s="99" t="s">
        <v>322</v>
      </c>
    </row>
    <row r="13" spans="1:9" ht="15" customHeight="1">
      <c r="A13" s="139" t="s">
        <v>334</v>
      </c>
      <c r="B13" s="140">
        <v>7</v>
      </c>
      <c r="C13" s="112" t="s">
        <v>218</v>
      </c>
      <c r="D13" s="113" t="s">
        <v>274</v>
      </c>
      <c r="E13" s="113" t="s">
        <v>275</v>
      </c>
      <c r="F13" s="112" t="s">
        <v>209</v>
      </c>
      <c r="G13" s="113" t="s">
        <v>276</v>
      </c>
      <c r="H13" s="113" t="s">
        <v>219</v>
      </c>
      <c r="I13" s="99" t="s">
        <v>323</v>
      </c>
    </row>
    <row r="14" spans="1:9" ht="15" customHeight="1">
      <c r="A14" s="139" t="s">
        <v>335</v>
      </c>
      <c r="B14" s="140">
        <v>8</v>
      </c>
      <c r="C14" s="112" t="s">
        <v>218</v>
      </c>
      <c r="D14" s="113" t="s">
        <v>213</v>
      </c>
      <c r="E14" s="113" t="s">
        <v>224</v>
      </c>
      <c r="F14" s="112" t="s">
        <v>202</v>
      </c>
      <c r="G14" s="113" t="s">
        <v>270</v>
      </c>
      <c r="H14" s="113" t="s">
        <v>215</v>
      </c>
      <c r="I14" s="99" t="s">
        <v>324</v>
      </c>
    </row>
    <row r="15" spans="1:9" ht="15" customHeight="1">
      <c r="A15" s="139" t="s">
        <v>336</v>
      </c>
      <c r="B15" s="140">
        <v>9</v>
      </c>
      <c r="C15" s="112" t="s">
        <v>218</v>
      </c>
      <c r="D15" s="113" t="s">
        <v>230</v>
      </c>
      <c r="E15" s="113" t="s">
        <v>271</v>
      </c>
      <c r="F15" s="112" t="s">
        <v>202</v>
      </c>
      <c r="G15" s="113" t="s">
        <v>208</v>
      </c>
      <c r="H15" s="113" t="s">
        <v>225</v>
      </c>
      <c r="I15" s="99" t="s">
        <v>325</v>
      </c>
    </row>
    <row r="16" spans="1:9" ht="15" customHeight="1">
      <c r="A16" s="139" t="s">
        <v>337</v>
      </c>
      <c r="B16" s="140">
        <v>10</v>
      </c>
      <c r="C16" s="112" t="s">
        <v>218</v>
      </c>
      <c r="D16" s="113" t="s">
        <v>223</v>
      </c>
      <c r="E16" s="113" t="s">
        <v>216</v>
      </c>
      <c r="F16" s="112" t="s">
        <v>202</v>
      </c>
      <c r="G16" s="113" t="s">
        <v>166</v>
      </c>
      <c r="H16" s="113" t="s">
        <v>212</v>
      </c>
      <c r="I16" s="99" t="s">
        <v>326</v>
      </c>
    </row>
    <row r="17" spans="1:9" ht="15" customHeight="1">
      <c r="A17" s="139" t="s">
        <v>338</v>
      </c>
      <c r="B17" s="140">
        <v>11</v>
      </c>
      <c r="C17" s="112" t="s">
        <v>218</v>
      </c>
      <c r="D17" s="113" t="s">
        <v>123</v>
      </c>
      <c r="E17" s="113" t="s">
        <v>124</v>
      </c>
      <c r="F17" s="112" t="s">
        <v>202</v>
      </c>
      <c r="G17" s="113" t="s">
        <v>270</v>
      </c>
      <c r="H17" s="113" t="s">
        <v>219</v>
      </c>
      <c r="I17" s="99" t="s">
        <v>115</v>
      </c>
    </row>
    <row r="18" spans="1:9" ht="15" customHeight="1">
      <c r="A18" s="139" t="s">
        <v>339</v>
      </c>
      <c r="B18" s="140">
        <v>12</v>
      </c>
      <c r="C18" s="112" t="s">
        <v>218</v>
      </c>
      <c r="D18" s="113" t="s">
        <v>119</v>
      </c>
      <c r="E18" s="113" t="s">
        <v>3</v>
      </c>
      <c r="F18" s="112" t="s">
        <v>209</v>
      </c>
      <c r="G18" s="113" t="s">
        <v>118</v>
      </c>
      <c r="H18" s="113" t="s">
        <v>219</v>
      </c>
      <c r="I18" s="99" t="s">
        <v>130</v>
      </c>
    </row>
    <row r="19" spans="1:9" ht="15" customHeight="1">
      <c r="A19" s="139" t="s">
        <v>340</v>
      </c>
      <c r="B19" s="140">
        <v>14</v>
      </c>
      <c r="C19" s="112" t="s">
        <v>218</v>
      </c>
      <c r="D19" s="113" t="s">
        <v>168</v>
      </c>
      <c r="E19" s="113" t="s">
        <v>169</v>
      </c>
      <c r="F19" s="112" t="s">
        <v>202</v>
      </c>
      <c r="G19" s="113" t="s">
        <v>167</v>
      </c>
      <c r="H19" s="113" t="s">
        <v>225</v>
      </c>
      <c r="I19" s="99" t="s">
        <v>131</v>
      </c>
    </row>
    <row r="20" spans="1:9" ht="15" customHeight="1">
      <c r="A20" s="139" t="s">
        <v>341</v>
      </c>
      <c r="B20" s="140">
        <v>15</v>
      </c>
      <c r="C20" s="112" t="s">
        <v>218</v>
      </c>
      <c r="D20" s="113" t="s">
        <v>220</v>
      </c>
      <c r="E20" s="113" t="s">
        <v>277</v>
      </c>
      <c r="F20" s="112" t="s">
        <v>202</v>
      </c>
      <c r="G20" s="113" t="s">
        <v>167</v>
      </c>
      <c r="H20" s="113" t="s">
        <v>225</v>
      </c>
      <c r="I20" s="99" t="s">
        <v>132</v>
      </c>
    </row>
    <row r="21" spans="1:9" ht="15" customHeight="1">
      <c r="A21" s="139" t="s">
        <v>342</v>
      </c>
      <c r="B21" s="140">
        <v>16</v>
      </c>
      <c r="C21" s="112" t="s">
        <v>218</v>
      </c>
      <c r="D21" s="113" t="s">
        <v>231</v>
      </c>
      <c r="E21" s="113" t="s">
        <v>135</v>
      </c>
      <c r="F21" s="112" t="s">
        <v>202</v>
      </c>
      <c r="G21" s="113" t="s">
        <v>283</v>
      </c>
      <c r="H21" s="113" t="s">
        <v>212</v>
      </c>
      <c r="I21" s="99" t="s">
        <v>133</v>
      </c>
    </row>
    <row r="22" spans="1:9" ht="15" customHeight="1">
      <c r="A22" s="139" t="s">
        <v>343</v>
      </c>
      <c r="B22" s="140">
        <v>71</v>
      </c>
      <c r="C22" s="112" t="s">
        <v>218</v>
      </c>
      <c r="D22" s="113" t="s">
        <v>396</v>
      </c>
      <c r="E22" s="113" t="s">
        <v>397</v>
      </c>
      <c r="F22" s="112" t="s">
        <v>209</v>
      </c>
      <c r="G22" s="113" t="s">
        <v>398</v>
      </c>
      <c r="H22" s="113" t="s">
        <v>225</v>
      </c>
      <c r="I22" s="99" t="s">
        <v>134</v>
      </c>
    </row>
    <row r="23" spans="1:9" ht="15" customHeight="1">
      <c r="A23" s="139" t="s">
        <v>344</v>
      </c>
      <c r="B23" s="140">
        <v>17</v>
      </c>
      <c r="C23" s="112" t="s">
        <v>218</v>
      </c>
      <c r="D23" s="113" t="s">
        <v>4</v>
      </c>
      <c r="E23" s="113" t="s">
        <v>5</v>
      </c>
      <c r="F23" s="112" t="s">
        <v>267</v>
      </c>
      <c r="G23" s="113" t="s">
        <v>4</v>
      </c>
      <c r="H23" s="113" t="s">
        <v>219</v>
      </c>
      <c r="I23" s="99" t="s">
        <v>136</v>
      </c>
    </row>
    <row r="24" spans="1:9" ht="15" customHeight="1">
      <c r="A24" s="139" t="s">
        <v>345</v>
      </c>
      <c r="B24" s="140">
        <v>19</v>
      </c>
      <c r="C24" s="112" t="s">
        <v>278</v>
      </c>
      <c r="D24" s="113" t="s">
        <v>280</v>
      </c>
      <c r="E24" s="113" t="s">
        <v>281</v>
      </c>
      <c r="F24" s="112" t="s">
        <v>202</v>
      </c>
      <c r="G24" s="113" t="s">
        <v>210</v>
      </c>
      <c r="H24" s="113" t="s">
        <v>279</v>
      </c>
      <c r="I24" s="99" t="s">
        <v>137</v>
      </c>
    </row>
    <row r="25" spans="1:9" ht="15" customHeight="1">
      <c r="A25" s="139" t="s">
        <v>346</v>
      </c>
      <c r="B25" s="140">
        <v>20</v>
      </c>
      <c r="C25" s="112" t="s">
        <v>200</v>
      </c>
      <c r="D25" s="113" t="s">
        <v>234</v>
      </c>
      <c r="E25" s="113" t="s">
        <v>122</v>
      </c>
      <c r="F25" s="112" t="s">
        <v>202</v>
      </c>
      <c r="G25" s="113" t="s">
        <v>235</v>
      </c>
      <c r="H25" s="113" t="s">
        <v>247</v>
      </c>
      <c r="I25" s="99" t="s">
        <v>138</v>
      </c>
    </row>
    <row r="26" spans="1:9" ht="15" customHeight="1">
      <c r="A26" s="139" t="s">
        <v>347</v>
      </c>
      <c r="B26" s="140">
        <v>21</v>
      </c>
      <c r="C26" s="112" t="s">
        <v>258</v>
      </c>
      <c r="D26" s="113" t="s">
        <v>6</v>
      </c>
      <c r="E26" s="113" t="s">
        <v>7</v>
      </c>
      <c r="F26" s="112" t="s">
        <v>202</v>
      </c>
      <c r="G26" s="113" t="s">
        <v>118</v>
      </c>
      <c r="H26" s="113" t="s">
        <v>217</v>
      </c>
      <c r="I26" s="99" t="s">
        <v>139</v>
      </c>
    </row>
    <row r="27" spans="1:9" ht="15" customHeight="1">
      <c r="A27" s="139" t="s">
        <v>348</v>
      </c>
      <c r="B27" s="140">
        <v>22</v>
      </c>
      <c r="C27" s="112" t="s">
        <v>289</v>
      </c>
      <c r="D27" s="113" t="s">
        <v>290</v>
      </c>
      <c r="E27" s="113" t="s">
        <v>291</v>
      </c>
      <c r="F27" s="112" t="s">
        <v>202</v>
      </c>
      <c r="G27" s="113" t="s">
        <v>210</v>
      </c>
      <c r="H27" s="113" t="s">
        <v>292</v>
      </c>
      <c r="I27" s="99" t="s">
        <v>141</v>
      </c>
    </row>
    <row r="28" spans="1:9" ht="15" customHeight="1">
      <c r="A28" s="139" t="s">
        <v>349</v>
      </c>
      <c r="B28" s="140">
        <v>23</v>
      </c>
      <c r="C28" s="112" t="s">
        <v>289</v>
      </c>
      <c r="D28" s="113" t="s">
        <v>293</v>
      </c>
      <c r="E28" s="113" t="s">
        <v>294</v>
      </c>
      <c r="F28" s="112" t="s">
        <v>268</v>
      </c>
      <c r="G28" s="113" t="s">
        <v>295</v>
      </c>
      <c r="H28" s="113" t="s">
        <v>8</v>
      </c>
      <c r="I28" s="99" t="s">
        <v>142</v>
      </c>
    </row>
    <row r="29" spans="1:9" ht="15" customHeight="1">
      <c r="A29" s="139" t="s">
        <v>350</v>
      </c>
      <c r="B29" s="140">
        <v>24</v>
      </c>
      <c r="C29" s="112" t="s">
        <v>258</v>
      </c>
      <c r="D29" s="113" t="s">
        <v>286</v>
      </c>
      <c r="E29" s="113" t="s">
        <v>287</v>
      </c>
      <c r="F29" s="112" t="s">
        <v>202</v>
      </c>
      <c r="G29" s="113" t="s">
        <v>288</v>
      </c>
      <c r="H29" s="113" t="s">
        <v>9</v>
      </c>
      <c r="I29" s="99" t="s">
        <v>143</v>
      </c>
    </row>
    <row r="30" spans="1:9" ht="15" customHeight="1">
      <c r="A30" s="139" t="s">
        <v>351</v>
      </c>
      <c r="B30" s="140">
        <v>25</v>
      </c>
      <c r="C30" s="112" t="s">
        <v>258</v>
      </c>
      <c r="D30" s="113" t="s">
        <v>127</v>
      </c>
      <c r="E30" s="113" t="s">
        <v>128</v>
      </c>
      <c r="F30" s="112" t="s">
        <v>268</v>
      </c>
      <c r="G30" s="113" t="s">
        <v>128</v>
      </c>
      <c r="H30" s="113" t="s">
        <v>285</v>
      </c>
      <c r="I30" s="99" t="s">
        <v>144</v>
      </c>
    </row>
    <row r="31" spans="1:9" ht="15" customHeight="1">
      <c r="A31" s="139" t="s">
        <v>352</v>
      </c>
      <c r="B31" s="140">
        <v>26</v>
      </c>
      <c r="C31" s="112" t="s">
        <v>200</v>
      </c>
      <c r="D31" s="113" t="s">
        <v>232</v>
      </c>
      <c r="E31" s="113" t="s">
        <v>233</v>
      </c>
      <c r="F31" s="112" t="s">
        <v>202</v>
      </c>
      <c r="G31" s="113" t="s">
        <v>296</v>
      </c>
      <c r="H31" s="113" t="s">
        <v>247</v>
      </c>
      <c r="I31" s="99" t="s">
        <v>145</v>
      </c>
    </row>
    <row r="32" spans="1:9" ht="15" customHeight="1">
      <c r="A32" s="139" t="s">
        <v>353</v>
      </c>
      <c r="B32" s="140">
        <v>27</v>
      </c>
      <c r="C32" s="112" t="s">
        <v>258</v>
      </c>
      <c r="D32" s="113" t="s">
        <v>300</v>
      </c>
      <c r="E32" s="113" t="s">
        <v>301</v>
      </c>
      <c r="F32" s="112" t="s">
        <v>202</v>
      </c>
      <c r="G32" s="113" t="s">
        <v>302</v>
      </c>
      <c r="H32" s="113" t="s">
        <v>9</v>
      </c>
      <c r="I32" s="99" t="s">
        <v>146</v>
      </c>
    </row>
    <row r="33" spans="1:9" ht="15" customHeight="1">
      <c r="A33" s="139" t="s">
        <v>354</v>
      </c>
      <c r="B33" s="140">
        <v>28</v>
      </c>
      <c r="C33" s="112" t="s">
        <v>200</v>
      </c>
      <c r="D33" s="113" t="s">
        <v>303</v>
      </c>
      <c r="E33" s="113" t="s">
        <v>304</v>
      </c>
      <c r="F33" s="112" t="s">
        <v>209</v>
      </c>
      <c r="G33" s="113" t="s">
        <v>305</v>
      </c>
      <c r="H33" s="113" t="s">
        <v>154</v>
      </c>
      <c r="I33" s="99" t="s">
        <v>147</v>
      </c>
    </row>
    <row r="34" spans="1:9" ht="15" customHeight="1">
      <c r="A34" s="139" t="s">
        <v>355</v>
      </c>
      <c r="B34" s="140">
        <v>29</v>
      </c>
      <c r="C34" s="112" t="s">
        <v>273</v>
      </c>
      <c r="D34" s="113" t="s">
        <v>298</v>
      </c>
      <c r="E34" s="113" t="s">
        <v>299</v>
      </c>
      <c r="F34" s="112" t="s">
        <v>202</v>
      </c>
      <c r="G34" s="113" t="s">
        <v>229</v>
      </c>
      <c r="H34" s="113" t="s">
        <v>212</v>
      </c>
      <c r="I34" s="99" t="s">
        <v>148</v>
      </c>
    </row>
    <row r="35" spans="1:9" ht="15" customHeight="1">
      <c r="A35" s="139" t="s">
        <v>356</v>
      </c>
      <c r="B35" s="140">
        <v>30</v>
      </c>
      <c r="C35" s="112" t="s">
        <v>273</v>
      </c>
      <c r="D35" s="113" t="s">
        <v>10</v>
      </c>
      <c r="E35" s="113" t="s">
        <v>11</v>
      </c>
      <c r="F35" s="112" t="s">
        <v>268</v>
      </c>
      <c r="G35" s="113" t="s">
        <v>12</v>
      </c>
      <c r="H35" s="113" t="s">
        <v>262</v>
      </c>
      <c r="I35" s="99" t="s">
        <v>149</v>
      </c>
    </row>
    <row r="36" spans="1:9" ht="15" customHeight="1">
      <c r="A36" s="139" t="s">
        <v>357</v>
      </c>
      <c r="B36" s="140">
        <v>31</v>
      </c>
      <c r="C36" s="112" t="s">
        <v>273</v>
      </c>
      <c r="D36" s="113" t="s">
        <v>263</v>
      </c>
      <c r="E36" s="113" t="s">
        <v>264</v>
      </c>
      <c r="F36" s="112" t="s">
        <v>209</v>
      </c>
      <c r="G36" s="113" t="s">
        <v>276</v>
      </c>
      <c r="H36" s="113" t="s">
        <v>215</v>
      </c>
      <c r="I36" s="99" t="s">
        <v>150</v>
      </c>
    </row>
    <row r="37" spans="1:9" ht="15" customHeight="1">
      <c r="A37" s="139" t="s">
        <v>358</v>
      </c>
      <c r="B37" s="140">
        <v>32</v>
      </c>
      <c r="C37" s="112" t="s">
        <v>221</v>
      </c>
      <c r="D37" s="113" t="s">
        <v>170</v>
      </c>
      <c r="E37" s="113" t="s">
        <v>297</v>
      </c>
      <c r="F37" s="112" t="s">
        <v>202</v>
      </c>
      <c r="G37" s="113" t="s">
        <v>282</v>
      </c>
      <c r="H37" s="113" t="s">
        <v>241</v>
      </c>
      <c r="I37" s="99" t="s">
        <v>151</v>
      </c>
    </row>
    <row r="38" spans="1:9" ht="15" customHeight="1">
      <c r="A38" s="139" t="s">
        <v>359</v>
      </c>
      <c r="B38" s="140">
        <v>33</v>
      </c>
      <c r="C38" s="112" t="s">
        <v>218</v>
      </c>
      <c r="D38" s="113" t="s">
        <v>13</v>
      </c>
      <c r="E38" s="113" t="s">
        <v>14</v>
      </c>
      <c r="F38" s="112" t="s">
        <v>209</v>
      </c>
      <c r="G38" s="113" t="s">
        <v>15</v>
      </c>
      <c r="H38" s="113" t="s">
        <v>219</v>
      </c>
      <c r="I38" s="99" t="s">
        <v>152</v>
      </c>
    </row>
    <row r="39" spans="1:9" ht="15" customHeight="1">
      <c r="A39" s="139" t="s">
        <v>360</v>
      </c>
      <c r="B39" s="140">
        <v>34</v>
      </c>
      <c r="C39" s="112" t="s">
        <v>278</v>
      </c>
      <c r="D39" s="113" t="s">
        <v>16</v>
      </c>
      <c r="E39" s="113" t="s">
        <v>17</v>
      </c>
      <c r="F39" s="112" t="s">
        <v>202</v>
      </c>
      <c r="G39" s="113" t="s">
        <v>282</v>
      </c>
      <c r="H39" s="113" t="s">
        <v>96</v>
      </c>
      <c r="I39" s="99" t="s">
        <v>153</v>
      </c>
    </row>
    <row r="40" spans="1:9" ht="15" customHeight="1">
      <c r="A40" s="139" t="s">
        <v>361</v>
      </c>
      <c r="B40" s="140">
        <v>35</v>
      </c>
      <c r="C40" s="112" t="s">
        <v>278</v>
      </c>
      <c r="D40" s="113" t="s">
        <v>308</v>
      </c>
      <c r="E40" s="113" t="s">
        <v>18</v>
      </c>
      <c r="F40" s="112" t="s">
        <v>202</v>
      </c>
      <c r="G40" s="113" t="s">
        <v>270</v>
      </c>
      <c r="H40" s="113" t="s">
        <v>279</v>
      </c>
      <c r="I40" s="99" t="s">
        <v>155</v>
      </c>
    </row>
    <row r="41" spans="1:9" ht="15" customHeight="1">
      <c r="A41" s="139" t="s">
        <v>362</v>
      </c>
      <c r="B41" s="140">
        <v>36</v>
      </c>
      <c r="C41" s="112" t="s">
        <v>289</v>
      </c>
      <c r="D41" s="113" t="s">
        <v>19</v>
      </c>
      <c r="E41" s="113" t="s">
        <v>20</v>
      </c>
      <c r="F41" s="112" t="s">
        <v>202</v>
      </c>
      <c r="G41" s="113" t="s">
        <v>210</v>
      </c>
      <c r="H41" s="113" t="s">
        <v>112</v>
      </c>
      <c r="I41" s="99" t="s">
        <v>156</v>
      </c>
    </row>
    <row r="42" spans="1:9" ht="15" customHeight="1">
      <c r="A42" s="139" t="s">
        <v>363</v>
      </c>
      <c r="B42" s="140">
        <v>37</v>
      </c>
      <c r="C42" s="112" t="s">
        <v>278</v>
      </c>
      <c r="D42" s="113" t="s">
        <v>21</v>
      </c>
      <c r="E42" s="113" t="s">
        <v>269</v>
      </c>
      <c r="F42" s="112" t="s">
        <v>202</v>
      </c>
      <c r="G42" s="113" t="s">
        <v>296</v>
      </c>
      <c r="H42" s="113" t="s">
        <v>279</v>
      </c>
      <c r="I42" s="99" t="s">
        <v>158</v>
      </c>
    </row>
    <row r="43" spans="1:9" ht="15" customHeight="1">
      <c r="A43" s="139" t="s">
        <v>364</v>
      </c>
      <c r="B43" s="140">
        <v>38</v>
      </c>
      <c r="C43" s="112" t="s">
        <v>284</v>
      </c>
      <c r="D43" s="113" t="s">
        <v>76</v>
      </c>
      <c r="E43" s="113" t="s">
        <v>77</v>
      </c>
      <c r="F43" s="112" t="s">
        <v>202</v>
      </c>
      <c r="G43" s="113" t="s">
        <v>229</v>
      </c>
      <c r="H43" s="113" t="s">
        <v>78</v>
      </c>
      <c r="I43" s="99" t="s">
        <v>159</v>
      </c>
    </row>
    <row r="44" spans="1:9" ht="15" customHeight="1">
      <c r="A44" s="139" t="s">
        <v>365</v>
      </c>
      <c r="B44" s="140">
        <v>39</v>
      </c>
      <c r="C44" s="112" t="s">
        <v>200</v>
      </c>
      <c r="D44" s="113" t="s">
        <v>22</v>
      </c>
      <c r="E44" s="113" t="s">
        <v>23</v>
      </c>
      <c r="F44" s="112" t="s">
        <v>202</v>
      </c>
      <c r="G44" s="113" t="s">
        <v>296</v>
      </c>
      <c r="H44" s="113" t="s">
        <v>247</v>
      </c>
      <c r="I44" s="99" t="s">
        <v>160</v>
      </c>
    </row>
    <row r="45" spans="1:9" ht="15" customHeight="1">
      <c r="A45" s="139" t="s">
        <v>366</v>
      </c>
      <c r="B45" s="140">
        <v>49</v>
      </c>
      <c r="C45" s="112" t="s">
        <v>200</v>
      </c>
      <c r="D45" s="113" t="s">
        <v>90</v>
      </c>
      <c r="E45" s="113" t="s">
        <v>91</v>
      </c>
      <c r="F45" s="112" t="s">
        <v>202</v>
      </c>
      <c r="G45" s="113" t="s">
        <v>296</v>
      </c>
      <c r="H45" s="113" t="s">
        <v>247</v>
      </c>
      <c r="I45" s="99" t="s">
        <v>161</v>
      </c>
    </row>
    <row r="46" spans="1:9" ht="15" customHeight="1">
      <c r="A46" s="139" t="s">
        <v>367</v>
      </c>
      <c r="B46" s="140">
        <v>40</v>
      </c>
      <c r="C46" s="112" t="s">
        <v>289</v>
      </c>
      <c r="D46" s="113" t="s">
        <v>81</v>
      </c>
      <c r="E46" s="113" t="s">
        <v>82</v>
      </c>
      <c r="F46" s="112" t="s">
        <v>268</v>
      </c>
      <c r="G46" s="113" t="s">
        <v>83</v>
      </c>
      <c r="H46" s="113" t="s">
        <v>154</v>
      </c>
      <c r="I46" s="99" t="s">
        <v>162</v>
      </c>
    </row>
    <row r="47" spans="1:9" ht="15" customHeight="1">
      <c r="A47" s="139" t="s">
        <v>368</v>
      </c>
      <c r="B47" s="140">
        <v>41</v>
      </c>
      <c r="C47" s="112" t="s">
        <v>222</v>
      </c>
      <c r="D47" s="113" t="s">
        <v>84</v>
      </c>
      <c r="E47" s="113" t="s">
        <v>24</v>
      </c>
      <c r="F47" s="112" t="s">
        <v>209</v>
      </c>
      <c r="G47" s="113" t="s">
        <v>305</v>
      </c>
      <c r="H47" s="113" t="s">
        <v>248</v>
      </c>
      <c r="I47" s="99" t="s">
        <v>163</v>
      </c>
    </row>
    <row r="48" spans="1:9" ht="15" customHeight="1">
      <c r="A48" s="139" t="s">
        <v>369</v>
      </c>
      <c r="B48" s="140">
        <v>42</v>
      </c>
      <c r="C48" s="112" t="s">
        <v>200</v>
      </c>
      <c r="D48" s="113" t="s">
        <v>125</v>
      </c>
      <c r="E48" s="113" t="s">
        <v>85</v>
      </c>
      <c r="F48" s="112" t="s">
        <v>202</v>
      </c>
      <c r="G48" s="113" t="s">
        <v>283</v>
      </c>
      <c r="H48" s="113" t="s">
        <v>154</v>
      </c>
      <c r="I48" s="99" t="s">
        <v>259</v>
      </c>
    </row>
    <row r="49" spans="1:9" ht="15" customHeight="1">
      <c r="A49" s="139" t="s">
        <v>370</v>
      </c>
      <c r="B49" s="140">
        <v>43</v>
      </c>
      <c r="C49" s="112" t="s">
        <v>284</v>
      </c>
      <c r="D49" s="113" t="s">
        <v>79</v>
      </c>
      <c r="E49" s="113" t="s">
        <v>80</v>
      </c>
      <c r="F49" s="112" t="s">
        <v>202</v>
      </c>
      <c r="G49" s="113" t="s">
        <v>283</v>
      </c>
      <c r="H49" s="113" t="s">
        <v>78</v>
      </c>
      <c r="I49" s="99" t="s">
        <v>164</v>
      </c>
    </row>
    <row r="50" spans="1:9" ht="15" customHeight="1">
      <c r="A50" s="139" t="s">
        <v>371</v>
      </c>
      <c r="B50" s="140">
        <v>44</v>
      </c>
      <c r="C50" s="112" t="s">
        <v>289</v>
      </c>
      <c r="D50" s="113" t="s">
        <v>25</v>
      </c>
      <c r="E50" s="113" t="s">
        <v>26</v>
      </c>
      <c r="F50" s="112" t="s">
        <v>202</v>
      </c>
      <c r="G50" s="113" t="s">
        <v>210</v>
      </c>
      <c r="H50" s="113" t="s">
        <v>113</v>
      </c>
      <c r="I50" s="99" t="s">
        <v>242</v>
      </c>
    </row>
    <row r="51" spans="1:9" ht="15" customHeight="1">
      <c r="A51" s="139" t="s">
        <v>372</v>
      </c>
      <c r="B51" s="140">
        <v>45</v>
      </c>
      <c r="C51" s="112" t="s">
        <v>258</v>
      </c>
      <c r="D51" s="113" t="s">
        <v>86</v>
      </c>
      <c r="E51" s="113" t="s">
        <v>87</v>
      </c>
      <c r="F51" s="112" t="s">
        <v>202</v>
      </c>
      <c r="G51" s="113" t="s">
        <v>288</v>
      </c>
      <c r="H51" s="113" t="s">
        <v>27</v>
      </c>
      <c r="I51" s="99" t="s">
        <v>243</v>
      </c>
    </row>
    <row r="52" spans="1:9" ht="15" customHeight="1">
      <c r="A52" s="139" t="s">
        <v>373</v>
      </c>
      <c r="B52" s="140">
        <v>46</v>
      </c>
      <c r="C52" s="112" t="s">
        <v>278</v>
      </c>
      <c r="D52" s="113" t="s">
        <v>28</v>
      </c>
      <c r="E52" s="113" t="s">
        <v>29</v>
      </c>
      <c r="F52" s="112" t="s">
        <v>202</v>
      </c>
      <c r="G52" s="113" t="s">
        <v>282</v>
      </c>
      <c r="H52" s="113" t="s">
        <v>30</v>
      </c>
      <c r="I52" s="99" t="s">
        <v>120</v>
      </c>
    </row>
    <row r="53" spans="1:9" ht="15" customHeight="1">
      <c r="A53" s="139" t="s">
        <v>374</v>
      </c>
      <c r="B53" s="140">
        <v>47</v>
      </c>
      <c r="C53" s="112" t="s">
        <v>289</v>
      </c>
      <c r="D53" s="113" t="s">
        <v>88</v>
      </c>
      <c r="E53" s="113" t="s">
        <v>89</v>
      </c>
      <c r="F53" s="112" t="s">
        <v>202</v>
      </c>
      <c r="G53" s="113" t="s">
        <v>282</v>
      </c>
      <c r="H53" s="113" t="s">
        <v>31</v>
      </c>
      <c r="I53" s="99" t="s">
        <v>121</v>
      </c>
    </row>
    <row r="54" spans="1:9" ht="15" customHeight="1">
      <c r="A54" s="139" t="s">
        <v>375</v>
      </c>
      <c r="B54" s="140">
        <v>48</v>
      </c>
      <c r="C54" s="112" t="s">
        <v>221</v>
      </c>
      <c r="D54" s="113" t="s">
        <v>92</v>
      </c>
      <c r="E54" s="113" t="s">
        <v>93</v>
      </c>
      <c r="F54" s="112" t="s">
        <v>202</v>
      </c>
      <c r="G54" s="113" t="s">
        <v>282</v>
      </c>
      <c r="H54" s="113" t="s">
        <v>307</v>
      </c>
      <c r="I54" s="99" t="s">
        <v>244</v>
      </c>
    </row>
    <row r="55" spans="1:9" ht="15" customHeight="1">
      <c r="A55" s="139" t="s">
        <v>376</v>
      </c>
      <c r="B55" s="140">
        <v>50</v>
      </c>
      <c r="C55" s="112" t="s">
        <v>289</v>
      </c>
      <c r="D55" s="113" t="s">
        <v>97</v>
      </c>
      <c r="E55" s="113" t="s">
        <v>98</v>
      </c>
      <c r="F55" s="112" t="s">
        <v>202</v>
      </c>
      <c r="G55" s="113" t="s">
        <v>306</v>
      </c>
      <c r="H55" s="113" t="s">
        <v>99</v>
      </c>
      <c r="I55" s="99" t="s">
        <v>245</v>
      </c>
    </row>
    <row r="56" spans="1:9" ht="15" customHeight="1">
      <c r="A56" s="139" t="s">
        <v>377</v>
      </c>
      <c r="B56" s="140">
        <v>51</v>
      </c>
      <c r="C56" s="112" t="s">
        <v>258</v>
      </c>
      <c r="D56" s="113" t="s">
        <v>104</v>
      </c>
      <c r="E56" s="113" t="s">
        <v>105</v>
      </c>
      <c r="F56" s="112" t="s">
        <v>202</v>
      </c>
      <c r="G56" s="113" t="s">
        <v>210</v>
      </c>
      <c r="H56" s="113" t="s">
        <v>217</v>
      </c>
      <c r="I56" s="99" t="s">
        <v>246</v>
      </c>
    </row>
    <row r="57" spans="1:9" ht="15" customHeight="1">
      <c r="A57" s="139" t="s">
        <v>378</v>
      </c>
      <c r="B57" s="140">
        <v>52</v>
      </c>
      <c r="C57" s="112" t="s">
        <v>289</v>
      </c>
      <c r="D57" s="113" t="s">
        <v>32</v>
      </c>
      <c r="E57" s="113" t="s">
        <v>33</v>
      </c>
      <c r="F57" s="112" t="s">
        <v>202</v>
      </c>
      <c r="G57" s="113" t="s">
        <v>126</v>
      </c>
      <c r="H57" s="113" t="s">
        <v>34</v>
      </c>
      <c r="I57" s="99" t="s">
        <v>249</v>
      </c>
    </row>
    <row r="58" spans="1:9" ht="15" customHeight="1">
      <c r="A58" s="139" t="s">
        <v>379</v>
      </c>
      <c r="B58" s="140">
        <v>53</v>
      </c>
      <c r="C58" s="112" t="s">
        <v>273</v>
      </c>
      <c r="D58" s="113" t="s">
        <v>35</v>
      </c>
      <c r="E58" s="113" t="s">
        <v>36</v>
      </c>
      <c r="F58" s="112" t="s">
        <v>37</v>
      </c>
      <c r="G58" s="113" t="s">
        <v>38</v>
      </c>
      <c r="H58" s="113" t="s">
        <v>241</v>
      </c>
      <c r="I58" s="99" t="s">
        <v>250</v>
      </c>
    </row>
    <row r="59" spans="1:9" ht="15" customHeight="1">
      <c r="A59" s="139" t="s">
        <v>380</v>
      </c>
      <c r="B59" s="140">
        <v>54</v>
      </c>
      <c r="C59" s="112" t="s">
        <v>273</v>
      </c>
      <c r="D59" s="113" t="s">
        <v>100</v>
      </c>
      <c r="E59" s="113" t="s">
        <v>101</v>
      </c>
      <c r="F59" s="112" t="s">
        <v>140</v>
      </c>
      <c r="G59" s="113" t="s">
        <v>229</v>
      </c>
      <c r="H59" s="113" t="s">
        <v>215</v>
      </c>
      <c r="I59" s="99" t="s">
        <v>251</v>
      </c>
    </row>
    <row r="60" spans="1:9" ht="15" customHeight="1">
      <c r="A60" s="139" t="s">
        <v>381</v>
      </c>
      <c r="B60" s="140">
        <v>55</v>
      </c>
      <c r="C60" s="112" t="s">
        <v>289</v>
      </c>
      <c r="D60" s="113" t="s">
        <v>39</v>
      </c>
      <c r="E60" s="113" t="s">
        <v>40</v>
      </c>
      <c r="F60" s="112" t="s">
        <v>202</v>
      </c>
      <c r="G60" s="113" t="s">
        <v>282</v>
      </c>
      <c r="H60" s="113" t="s">
        <v>41</v>
      </c>
      <c r="I60" s="99" t="s">
        <v>252</v>
      </c>
    </row>
    <row r="61" spans="1:9" ht="15" customHeight="1">
      <c r="A61" s="139" t="s">
        <v>382</v>
      </c>
      <c r="B61" s="140">
        <v>56</v>
      </c>
      <c r="C61" s="112" t="s">
        <v>278</v>
      </c>
      <c r="D61" s="113" t="s">
        <v>106</v>
      </c>
      <c r="E61" s="113" t="s">
        <v>107</v>
      </c>
      <c r="F61" s="112" t="s">
        <v>202</v>
      </c>
      <c r="G61" s="113" t="s">
        <v>296</v>
      </c>
      <c r="H61" s="113" t="s">
        <v>279</v>
      </c>
      <c r="I61" s="99" t="s">
        <v>253</v>
      </c>
    </row>
    <row r="62" spans="1:9" ht="15" customHeight="1">
      <c r="A62" s="139" t="s">
        <v>383</v>
      </c>
      <c r="B62" s="140">
        <v>57</v>
      </c>
      <c r="C62" s="112" t="s">
        <v>289</v>
      </c>
      <c r="D62" s="113" t="s">
        <v>42</v>
      </c>
      <c r="E62" s="113" t="s">
        <v>43</v>
      </c>
      <c r="F62" s="112" t="s">
        <v>202</v>
      </c>
      <c r="G62" s="113" t="s">
        <v>210</v>
      </c>
      <c r="H62" s="113" t="s">
        <v>292</v>
      </c>
      <c r="I62" s="99" t="s">
        <v>254</v>
      </c>
    </row>
    <row r="63" spans="1:9" ht="15" customHeight="1">
      <c r="A63" s="139" t="s">
        <v>384</v>
      </c>
      <c r="B63" s="140">
        <v>58</v>
      </c>
      <c r="C63" s="112" t="s">
        <v>289</v>
      </c>
      <c r="D63" s="113" t="s">
        <v>109</v>
      </c>
      <c r="E63" s="113" t="s">
        <v>44</v>
      </c>
      <c r="F63" s="112" t="s">
        <v>202</v>
      </c>
      <c r="G63" s="113" t="s">
        <v>317</v>
      </c>
      <c r="H63" s="113" t="s">
        <v>108</v>
      </c>
      <c r="I63" s="99" t="s">
        <v>255</v>
      </c>
    </row>
    <row r="64" spans="1:9" ht="15" customHeight="1">
      <c r="A64" s="139" t="s">
        <v>385</v>
      </c>
      <c r="B64" s="140">
        <v>59</v>
      </c>
      <c r="C64" s="112" t="s">
        <v>289</v>
      </c>
      <c r="D64" s="113" t="s">
        <v>45</v>
      </c>
      <c r="E64" s="113" t="s">
        <v>46</v>
      </c>
      <c r="F64" s="112" t="s">
        <v>202</v>
      </c>
      <c r="G64" s="113" t="s">
        <v>288</v>
      </c>
      <c r="H64" s="113" t="s">
        <v>108</v>
      </c>
      <c r="I64" s="99" t="s">
        <v>256</v>
      </c>
    </row>
    <row r="65" spans="1:9" ht="15" customHeight="1">
      <c r="A65" s="139" t="s">
        <v>386</v>
      </c>
      <c r="B65" s="140">
        <v>60</v>
      </c>
      <c r="C65" s="112" t="s">
        <v>222</v>
      </c>
      <c r="D65" s="113" t="s">
        <v>47</v>
      </c>
      <c r="E65" s="113" t="s">
        <v>48</v>
      </c>
      <c r="F65" s="112" t="s">
        <v>268</v>
      </c>
      <c r="G65" s="113" t="s">
        <v>118</v>
      </c>
      <c r="H65" s="113" t="s">
        <v>247</v>
      </c>
      <c r="I65" s="99" t="s">
        <v>257</v>
      </c>
    </row>
    <row r="66" spans="1:9" ht="15" customHeight="1">
      <c r="A66" s="139" t="s">
        <v>387</v>
      </c>
      <c r="B66" s="140">
        <v>61</v>
      </c>
      <c r="C66" s="112" t="s">
        <v>284</v>
      </c>
      <c r="D66" s="113" t="s">
        <v>102</v>
      </c>
      <c r="E66" s="113" t="s">
        <v>103</v>
      </c>
      <c r="F66" s="112" t="s">
        <v>268</v>
      </c>
      <c r="G66" s="113" t="s">
        <v>102</v>
      </c>
      <c r="H66" s="113" t="s">
        <v>78</v>
      </c>
      <c r="I66" s="99" t="s">
        <v>49</v>
      </c>
    </row>
    <row r="67" spans="1:9" ht="15" customHeight="1">
      <c r="A67" s="139" t="s">
        <v>388</v>
      </c>
      <c r="B67" s="140">
        <v>62</v>
      </c>
      <c r="C67" s="112" t="s">
        <v>284</v>
      </c>
      <c r="D67" s="113" t="s">
        <v>51</v>
      </c>
      <c r="E67" s="113" t="s">
        <v>52</v>
      </c>
      <c r="F67" s="112" t="s">
        <v>202</v>
      </c>
      <c r="G67" s="113" t="s">
        <v>229</v>
      </c>
      <c r="H67" s="113" t="s">
        <v>94</v>
      </c>
      <c r="I67" s="99" t="s">
        <v>50</v>
      </c>
    </row>
    <row r="68" spans="1:9" ht="15" customHeight="1">
      <c r="A68" s="139" t="s">
        <v>389</v>
      </c>
      <c r="B68" s="140">
        <v>63</v>
      </c>
      <c r="C68" s="112" t="s">
        <v>289</v>
      </c>
      <c r="D68" s="113" t="s">
        <v>54</v>
      </c>
      <c r="E68" s="113" t="s">
        <v>55</v>
      </c>
      <c r="F68" s="112" t="s">
        <v>202</v>
      </c>
      <c r="G68" s="113" t="s">
        <v>229</v>
      </c>
      <c r="H68" s="113" t="s">
        <v>154</v>
      </c>
      <c r="I68" s="99" t="s">
        <v>53</v>
      </c>
    </row>
    <row r="69" spans="1:9" ht="15" customHeight="1">
      <c r="A69" s="139" t="s">
        <v>390</v>
      </c>
      <c r="B69" s="140">
        <v>64</v>
      </c>
      <c r="C69" s="112" t="s">
        <v>289</v>
      </c>
      <c r="D69" s="113" t="s">
        <v>110</v>
      </c>
      <c r="E69" s="113" t="s">
        <v>111</v>
      </c>
      <c r="F69" s="112" t="s">
        <v>202</v>
      </c>
      <c r="G69" s="113" t="s">
        <v>210</v>
      </c>
      <c r="H69" s="113" t="s">
        <v>112</v>
      </c>
      <c r="I69" s="99" t="s">
        <v>56</v>
      </c>
    </row>
    <row r="70" spans="1:9" ht="15" customHeight="1">
      <c r="A70" s="139" t="s">
        <v>391</v>
      </c>
      <c r="B70" s="140">
        <v>65</v>
      </c>
      <c r="C70" s="112" t="s">
        <v>284</v>
      </c>
      <c r="D70" s="113" t="s">
        <v>58</v>
      </c>
      <c r="E70" s="113" t="s">
        <v>59</v>
      </c>
      <c r="F70" s="112" t="s">
        <v>202</v>
      </c>
      <c r="G70" s="113" t="s">
        <v>283</v>
      </c>
      <c r="H70" s="113" t="s">
        <v>78</v>
      </c>
      <c r="I70" s="99" t="s">
        <v>57</v>
      </c>
    </row>
    <row r="71" spans="1:9" ht="15" customHeight="1">
      <c r="A71" s="139" t="s">
        <v>392</v>
      </c>
      <c r="B71" s="140">
        <v>66</v>
      </c>
      <c r="C71" s="112" t="s">
        <v>284</v>
      </c>
      <c r="D71" s="113" t="s">
        <v>61</v>
      </c>
      <c r="E71" s="113" t="s">
        <v>62</v>
      </c>
      <c r="F71" s="112" t="s">
        <v>202</v>
      </c>
      <c r="G71" s="113" t="s">
        <v>282</v>
      </c>
      <c r="H71" s="113" t="s">
        <v>78</v>
      </c>
      <c r="I71" s="99" t="s">
        <v>60</v>
      </c>
    </row>
    <row r="72" spans="1:9" ht="15" customHeight="1">
      <c r="A72" s="139" t="s">
        <v>393</v>
      </c>
      <c r="B72" s="140">
        <v>67</v>
      </c>
      <c r="C72" s="112" t="s">
        <v>284</v>
      </c>
      <c r="D72" s="113" t="s">
        <v>64</v>
      </c>
      <c r="E72" s="113" t="s">
        <v>65</v>
      </c>
      <c r="F72" s="112" t="s">
        <v>202</v>
      </c>
      <c r="G72" s="113" t="s">
        <v>317</v>
      </c>
      <c r="H72" s="113" t="s">
        <v>113</v>
      </c>
      <c r="I72" s="99" t="s">
        <v>63</v>
      </c>
    </row>
    <row r="73" spans="1:9" ht="15" customHeight="1">
      <c r="A73" s="139" t="s">
        <v>394</v>
      </c>
      <c r="B73" s="140">
        <v>68</v>
      </c>
      <c r="C73" s="112" t="s">
        <v>67</v>
      </c>
      <c r="D73" s="113" t="s">
        <v>68</v>
      </c>
      <c r="E73" s="113" t="s">
        <v>69</v>
      </c>
      <c r="F73" s="112" t="s">
        <v>202</v>
      </c>
      <c r="G73" s="113" t="s">
        <v>95</v>
      </c>
      <c r="H73" s="113" t="s">
        <v>70</v>
      </c>
      <c r="I73" s="99" t="s">
        <v>66</v>
      </c>
    </row>
    <row r="74" spans="1:9" ht="15" customHeight="1">
      <c r="A74" s="139" t="s">
        <v>395</v>
      </c>
      <c r="B74" s="140">
        <v>69</v>
      </c>
      <c r="C74" s="112" t="s">
        <v>67</v>
      </c>
      <c r="D74" s="113" t="s">
        <v>72</v>
      </c>
      <c r="E74" s="113" t="s">
        <v>73</v>
      </c>
      <c r="F74" s="112" t="s">
        <v>202</v>
      </c>
      <c r="G74" s="113" t="s">
        <v>95</v>
      </c>
      <c r="H74" s="113" t="s">
        <v>74</v>
      </c>
      <c r="I74" s="99" t="s">
        <v>71</v>
      </c>
    </row>
    <row r="75" spans="1:9" ht="12.75">
      <c r="A75" s="208"/>
      <c r="B75" s="209"/>
      <c r="C75" s="115"/>
      <c r="D75" s="115"/>
      <c r="E75" s="115"/>
      <c r="F75" s="167"/>
      <c r="G75" s="115"/>
      <c r="H75" s="115"/>
      <c r="I75" s="115"/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C1:F20"/>
  <sheetViews>
    <sheetView workbookViewId="0" topLeftCell="A1">
      <selection activeCell="A8" sqref="A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">
      <c r="D1" s="66" t="str">
        <f>Startlist!$F1</f>
        <v> </v>
      </c>
    </row>
    <row r="2" ht="15.75">
      <c r="D2" s="1" t="str">
        <f>Startlist!$F2</f>
        <v>Grossi Toidukaubad Viru Rally 2012</v>
      </c>
    </row>
    <row r="3" ht="15">
      <c r="D3" s="66" t="str">
        <f>Startlist!$F3</f>
        <v>10.-11 August 2012</v>
      </c>
    </row>
    <row r="4" ht="15">
      <c r="D4" s="66" t="str">
        <f>Startlist!$F4</f>
        <v>Rakvere, Lääne-Virumaa</v>
      </c>
    </row>
    <row r="6" spans="5:6" ht="12.75">
      <c r="E6" s="144"/>
      <c r="F6" s="145"/>
    </row>
    <row r="7" spans="5:6" ht="12.75">
      <c r="E7" s="145"/>
      <c r="F7" s="145"/>
    </row>
    <row r="8" spans="3:6" ht="12.75">
      <c r="C8" s="70" t="s">
        <v>199</v>
      </c>
      <c r="D8" s="71"/>
      <c r="E8" s="72" t="s">
        <v>207</v>
      </c>
      <c r="F8" s="146"/>
    </row>
    <row r="9" spans="3:6" ht="19.5" customHeight="1">
      <c r="C9" s="192" t="s">
        <v>221</v>
      </c>
      <c r="D9" s="193"/>
      <c r="E9" s="194">
        <v>3</v>
      </c>
      <c r="F9" s="147"/>
    </row>
    <row r="10" spans="3:6" ht="19.5" customHeight="1">
      <c r="C10" s="192" t="s">
        <v>218</v>
      </c>
      <c r="D10" s="193"/>
      <c r="E10" s="194">
        <v>15</v>
      </c>
      <c r="F10" s="148"/>
    </row>
    <row r="11" spans="3:6" ht="19.5" customHeight="1">
      <c r="C11" s="192" t="s">
        <v>272</v>
      </c>
      <c r="D11" s="193"/>
      <c r="E11" s="194">
        <v>1</v>
      </c>
      <c r="F11" s="148"/>
    </row>
    <row r="12" spans="3:6" ht="19.5" customHeight="1">
      <c r="C12" s="192" t="s">
        <v>222</v>
      </c>
      <c r="D12" s="193"/>
      <c r="E12" s="194">
        <v>2</v>
      </c>
      <c r="F12" s="148"/>
    </row>
    <row r="13" spans="3:6" ht="19.5" customHeight="1">
      <c r="C13" s="192" t="s">
        <v>200</v>
      </c>
      <c r="D13" s="193"/>
      <c r="E13" s="194">
        <v>6</v>
      </c>
      <c r="F13" s="148"/>
    </row>
    <row r="14" spans="3:6" ht="19.5" customHeight="1">
      <c r="C14" s="192" t="s">
        <v>258</v>
      </c>
      <c r="D14" s="193"/>
      <c r="E14" s="194">
        <v>6</v>
      </c>
      <c r="F14" s="148"/>
    </row>
    <row r="15" spans="3:6" ht="19.5" customHeight="1">
      <c r="C15" s="192" t="s">
        <v>273</v>
      </c>
      <c r="D15" s="193"/>
      <c r="E15" s="194">
        <v>5</v>
      </c>
      <c r="F15" s="148"/>
    </row>
    <row r="16" spans="3:6" ht="19.5" customHeight="1">
      <c r="C16" s="192" t="s">
        <v>278</v>
      </c>
      <c r="D16" s="193"/>
      <c r="E16" s="194">
        <v>6</v>
      </c>
      <c r="F16" s="148"/>
    </row>
    <row r="17" spans="3:6" ht="19.5" customHeight="1">
      <c r="C17" s="192" t="s">
        <v>289</v>
      </c>
      <c r="D17" s="193"/>
      <c r="E17" s="194">
        <v>14</v>
      </c>
      <c r="F17" s="148"/>
    </row>
    <row r="18" spans="3:6" ht="19.5" customHeight="1">
      <c r="C18" s="192" t="s">
        <v>284</v>
      </c>
      <c r="D18" s="193"/>
      <c r="E18" s="194">
        <v>7</v>
      </c>
      <c r="F18" s="195"/>
    </row>
    <row r="19" spans="3:6" ht="19.5" customHeight="1">
      <c r="C19" s="192" t="s">
        <v>67</v>
      </c>
      <c r="D19" s="193"/>
      <c r="E19" s="194">
        <v>2</v>
      </c>
      <c r="F19" s="148"/>
    </row>
    <row r="20" spans="3:5" ht="19.5" customHeight="1">
      <c r="C20" s="68" t="s">
        <v>201</v>
      </c>
      <c r="D20" s="67"/>
      <c r="E20" s="69">
        <f>SUM(E9:E19)</f>
        <v>67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H41"/>
  <sheetViews>
    <sheetView workbookViewId="0" topLeftCell="A1">
      <selection activeCell="A8" sqref="A8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1" customWidth="1"/>
  </cols>
  <sheetData>
    <row r="1" spans="1:8" ht="15">
      <c r="A1" s="239" t="str">
        <f>Startlist!$F1</f>
        <v> </v>
      </c>
      <c r="B1" s="239"/>
      <c r="C1" s="239"/>
      <c r="D1" s="239"/>
      <c r="E1" s="239"/>
      <c r="F1" s="239"/>
      <c r="G1" s="239"/>
      <c r="H1" s="239"/>
    </row>
    <row r="2" spans="1:8" ht="15.75">
      <c r="A2" s="238" t="str">
        <f>Startlist!$F2</f>
        <v>Grossi Toidukaubad Viru Rally 2012</v>
      </c>
      <c r="B2" s="238"/>
      <c r="C2" s="238"/>
      <c r="D2" s="238"/>
      <c r="E2" s="238"/>
      <c r="F2" s="238"/>
      <c r="G2" s="238"/>
      <c r="H2" s="238"/>
    </row>
    <row r="3" spans="1:8" ht="15">
      <c r="A3" s="239" t="str">
        <f>Startlist!$F3</f>
        <v>10.-11 August 2012</v>
      </c>
      <c r="B3" s="239"/>
      <c r="C3" s="239"/>
      <c r="D3" s="239"/>
      <c r="E3" s="239"/>
      <c r="F3" s="239"/>
      <c r="G3" s="239"/>
      <c r="H3" s="239"/>
    </row>
    <row r="4" spans="1:8" ht="15">
      <c r="A4" s="239" t="str">
        <f>Startlist!$F4</f>
        <v>Rakvere, Lääne-Virumaa</v>
      </c>
      <c r="B4" s="239"/>
      <c r="C4" s="239"/>
      <c r="D4" s="239"/>
      <c r="E4" s="239"/>
      <c r="F4" s="239"/>
      <c r="G4" s="239"/>
      <c r="H4" s="239"/>
    </row>
    <row r="5" spans="1:8" ht="15" customHeight="1">
      <c r="A5" s="166"/>
      <c r="B5" s="115"/>
      <c r="C5" s="167"/>
      <c r="D5" s="115"/>
      <c r="E5" s="115"/>
      <c r="F5" s="167"/>
      <c r="G5" s="115"/>
      <c r="H5" s="165"/>
    </row>
    <row r="6" spans="1:8" ht="15">
      <c r="A6" s="166"/>
      <c r="B6" s="168" t="s">
        <v>75</v>
      </c>
      <c r="C6" s="167"/>
      <c r="D6" s="115"/>
      <c r="E6" s="115"/>
      <c r="F6" s="167"/>
      <c r="G6" s="115"/>
      <c r="H6" s="169"/>
    </row>
    <row r="7" spans="2:8" ht="12.75">
      <c r="B7" s="6" t="s">
        <v>181</v>
      </c>
      <c r="C7" s="7" t="s">
        <v>310</v>
      </c>
      <c r="D7" s="8" t="s">
        <v>175</v>
      </c>
      <c r="E7" s="9" t="s">
        <v>176</v>
      </c>
      <c r="F7" s="7"/>
      <c r="G7" s="8" t="s">
        <v>177</v>
      </c>
      <c r="H7" s="162" t="s">
        <v>173</v>
      </c>
    </row>
    <row r="8" spans="1:8" ht="15" customHeight="1">
      <c r="A8" s="189">
        <v>1</v>
      </c>
      <c r="B8" s="163">
        <v>7</v>
      </c>
      <c r="C8" s="188" t="str">
        <f>VLOOKUP(B8,Startlist!B:F,2,FALSE)</f>
        <v>N4</v>
      </c>
      <c r="D8" s="180" t="str">
        <f>CONCATENATE(VLOOKUP(B8,Startlist!B:H,3,FALSE)," / ",VLOOKUP(B8,Startlist!B:H,4,FALSE))</f>
        <v>Alexey Lukyanuk / Alexey Arnautov</v>
      </c>
      <c r="E8" s="179" t="str">
        <f>VLOOKUP(B8,Startlist!B:F,5,FALSE)</f>
        <v>RUS</v>
      </c>
      <c r="F8" s="180" t="str">
        <f>VLOOKUP(B8,Startlist!B:H,7,FALSE)</f>
        <v>Mitsubishi Lancer Evo 9</v>
      </c>
      <c r="G8" s="180" t="str">
        <f>VLOOKUP(B8,Startlist!B:H,6,FALSE)</f>
        <v>Rayban Rally Style</v>
      </c>
      <c r="H8" s="164" t="str">
        <f>VLOOKUP(B8,Results!B:P,13,FALSE)</f>
        <v> 5.08,7</v>
      </c>
    </row>
    <row r="9" spans="1:8" ht="15" customHeight="1">
      <c r="A9" s="189">
        <f>A8+1</f>
        <v>2</v>
      </c>
      <c r="B9" s="163">
        <v>5</v>
      </c>
      <c r="C9" s="188" t="str">
        <f>VLOOKUP(B9,Startlist!B:F,2,FALSE)</f>
        <v>N4</v>
      </c>
      <c r="D9" s="180" t="str">
        <f>CONCATENATE(VLOOKUP(B9,Startlist!B:H,3,FALSE)," / ",VLOOKUP(B9,Startlist!B:H,4,FALSE))</f>
        <v>Siim Plangi / Marek Sarapuu</v>
      </c>
      <c r="E9" s="179" t="str">
        <f>VLOOKUP(B9,Startlist!B:F,5,FALSE)</f>
        <v>EST</v>
      </c>
      <c r="F9" s="180" t="str">
        <f>VLOOKUP(B9,Startlist!B:H,7,FALSE)</f>
        <v>Mitsubishi Lancer Evo 10</v>
      </c>
      <c r="G9" s="180" t="str">
        <f>VLOOKUP(B9,Startlist!B:H,6,FALSE)</f>
        <v>G.M.Racing SK</v>
      </c>
      <c r="H9" s="164" t="str">
        <f>VLOOKUP(B9,Results!B:P,13,FALSE)</f>
        <v> 5.10,4</v>
      </c>
    </row>
    <row r="10" spans="1:8" ht="15" customHeight="1">
      <c r="A10" s="189">
        <f aca="true" t="shared" si="0" ref="A10:A41">A9+1</f>
        <v>3</v>
      </c>
      <c r="B10" s="163">
        <v>4</v>
      </c>
      <c r="C10" s="188" t="str">
        <f>VLOOKUP(B10,Startlist!B:F,2,FALSE)</f>
        <v>N4</v>
      </c>
      <c r="D10" s="180" t="str">
        <f>CONCATENATE(VLOOKUP(B10,Startlist!B:H,3,FALSE)," / ",VLOOKUP(B10,Startlist!B:H,4,FALSE))</f>
        <v>Janis Vorobjovs / Guntars Zicans</v>
      </c>
      <c r="E10" s="179" t="str">
        <f>VLOOKUP(B10,Startlist!B:F,5,FALSE)</f>
        <v>LAT</v>
      </c>
      <c r="F10" s="180" t="str">
        <f>VLOOKUP(B10,Startlist!B:H,7,FALSE)</f>
        <v>Mitsubishi Lancer Evo 10</v>
      </c>
      <c r="G10" s="180" t="str">
        <f>VLOOKUP(B10,Startlist!B:H,6,FALSE)</f>
        <v>Vorobjovs Racing</v>
      </c>
      <c r="H10" s="164" t="str">
        <f>VLOOKUP(B10,Results!B:P,13,FALSE)</f>
        <v> 5.13,4</v>
      </c>
    </row>
    <row r="11" spans="1:8" ht="15" customHeight="1">
      <c r="A11" s="189">
        <f t="shared" si="0"/>
        <v>4</v>
      </c>
      <c r="B11" s="163">
        <v>11</v>
      </c>
      <c r="C11" s="188" t="str">
        <f>VLOOKUP(B11,Startlist!B:F,2,FALSE)</f>
        <v>N4</v>
      </c>
      <c r="D11" s="180" t="str">
        <f>CONCATENATE(VLOOKUP(B11,Startlist!B:H,3,FALSE)," / ",VLOOKUP(B11,Startlist!B:H,4,FALSE))</f>
        <v>Timmu Kōrge / Erki Pints</v>
      </c>
      <c r="E11" s="179" t="str">
        <f>VLOOKUP(B11,Startlist!B:F,5,FALSE)</f>
        <v>EST</v>
      </c>
      <c r="F11" s="180" t="str">
        <f>VLOOKUP(B11,Startlist!B:H,7,FALSE)</f>
        <v>Mitsubishi Lancer Evo 9</v>
      </c>
      <c r="G11" s="180" t="str">
        <f>VLOOKUP(B11,Startlist!B:H,6,FALSE)</f>
        <v>Carglass Rally Team</v>
      </c>
      <c r="H11" s="164" t="str">
        <f>VLOOKUP(B11,Results!B:P,13,FALSE)</f>
        <v> 5.14,5</v>
      </c>
    </row>
    <row r="12" spans="1:8" ht="15" customHeight="1">
      <c r="A12" s="189">
        <f t="shared" si="0"/>
        <v>5</v>
      </c>
      <c r="B12" s="163">
        <v>14</v>
      </c>
      <c r="C12" s="188" t="str">
        <f>VLOOKUP(B12,Startlist!B:F,2,FALSE)</f>
        <v>N4</v>
      </c>
      <c r="D12" s="180" t="str">
        <f>CONCATENATE(VLOOKUP(B12,Startlist!B:H,3,FALSE)," / ",VLOOKUP(B12,Startlist!B:H,4,FALSE))</f>
        <v>Roland Murakas / Kalle Adler</v>
      </c>
      <c r="E12" s="179" t="str">
        <f>VLOOKUP(B12,Startlist!B:F,5,FALSE)</f>
        <v>EST</v>
      </c>
      <c r="F12" s="180" t="str">
        <f>VLOOKUP(B12,Startlist!B:H,7,FALSE)</f>
        <v>Mitsubishi Lancer Evo 10</v>
      </c>
      <c r="G12" s="180" t="str">
        <f>VLOOKUP(B12,Startlist!B:H,6,FALSE)</f>
        <v>Prorehv Rally Team</v>
      </c>
      <c r="H12" s="164" t="str">
        <f>VLOOKUP(B12,Results!B:P,13,FALSE)</f>
        <v> 5.15,1</v>
      </c>
    </row>
    <row r="13" spans="1:8" ht="15" customHeight="1">
      <c r="A13" s="189">
        <f t="shared" si="0"/>
        <v>6</v>
      </c>
      <c r="B13" s="163">
        <v>6</v>
      </c>
      <c r="C13" s="188" t="str">
        <f>VLOOKUP(B13,Startlist!B:F,2,FALSE)</f>
        <v>N4</v>
      </c>
      <c r="D13" s="180" t="str">
        <f>CONCATENATE(VLOOKUP(B13,Startlist!B:H,3,FALSE)," / ",VLOOKUP(B13,Startlist!B:H,4,FALSE))</f>
        <v>Rainer Aus / Simo Koskinen</v>
      </c>
      <c r="E13" s="179" t="str">
        <f>VLOOKUP(B13,Startlist!B:F,5,FALSE)</f>
        <v>EST</v>
      </c>
      <c r="F13" s="180" t="str">
        <f>VLOOKUP(B13,Startlist!B:H,7,FALSE)</f>
        <v>Mitsubishi Lancer Evo 9</v>
      </c>
      <c r="G13" s="180" t="str">
        <f>VLOOKUP(B13,Startlist!B:H,6,FALSE)</f>
        <v>Carglass Rally Team</v>
      </c>
      <c r="H13" s="164" t="str">
        <f>VLOOKUP(B13,Results!B:P,13,FALSE)</f>
        <v> 5.16,6</v>
      </c>
    </row>
    <row r="14" spans="1:8" ht="15" customHeight="1">
      <c r="A14" s="189">
        <f t="shared" si="0"/>
        <v>7</v>
      </c>
      <c r="B14" s="163">
        <v>15</v>
      </c>
      <c r="C14" s="188" t="str">
        <f>VLOOKUP(B14,Startlist!B:F,2,FALSE)</f>
        <v>N4</v>
      </c>
      <c r="D14" s="180" t="str">
        <f>CONCATENATE(VLOOKUP(B14,Startlist!B:H,3,FALSE)," / ",VLOOKUP(B14,Startlist!B:H,4,FALSE))</f>
        <v>Margus Murakas / Tom Rist</v>
      </c>
      <c r="E14" s="179" t="str">
        <f>VLOOKUP(B14,Startlist!B:F,5,FALSE)</f>
        <v>EST</v>
      </c>
      <c r="F14" s="180" t="str">
        <f>VLOOKUP(B14,Startlist!B:H,7,FALSE)</f>
        <v>Mitsubishi Lancer Evo 10</v>
      </c>
      <c r="G14" s="180" t="str">
        <f>VLOOKUP(B14,Startlist!B:H,6,FALSE)</f>
        <v>Prorehv Rally Team</v>
      </c>
      <c r="H14" s="164" t="str">
        <f>VLOOKUP(B14,Results!B:P,13,FALSE)</f>
        <v> 5.21,7</v>
      </c>
    </row>
    <row r="15" spans="1:8" ht="15" customHeight="1">
      <c r="A15" s="189">
        <f t="shared" si="0"/>
        <v>8</v>
      </c>
      <c r="B15" s="163">
        <v>17</v>
      </c>
      <c r="C15" s="188" t="str">
        <f>VLOOKUP(B15,Startlist!B:F,2,FALSE)</f>
        <v>N4</v>
      </c>
      <c r="D15" s="180" t="str">
        <f>CONCATENATE(VLOOKUP(B15,Startlist!B:H,3,FALSE)," / ",VLOOKUP(B15,Startlist!B:H,4,FALSE))</f>
        <v>Taras Kravchenko / Oleksandr Gorbik</v>
      </c>
      <c r="E15" s="179" t="str">
        <f>VLOOKUP(B15,Startlist!B:F,5,FALSE)</f>
        <v>UKR</v>
      </c>
      <c r="F15" s="180" t="str">
        <f>VLOOKUP(B15,Startlist!B:H,7,FALSE)</f>
        <v>Mitsubishi Lancer Evo 9</v>
      </c>
      <c r="G15" s="180" t="str">
        <f>VLOOKUP(B15,Startlist!B:H,6,FALSE)</f>
        <v>Taras Kravchenko</v>
      </c>
      <c r="H15" s="164" t="str">
        <f>VLOOKUP(B15,Results!B:P,13,FALSE)</f>
        <v> 5.30,3</v>
      </c>
    </row>
    <row r="16" spans="1:8" ht="15" customHeight="1">
      <c r="A16" s="189">
        <f t="shared" si="0"/>
        <v>9</v>
      </c>
      <c r="B16" s="163">
        <v>20</v>
      </c>
      <c r="C16" s="188" t="str">
        <f>VLOOKUP(B16,Startlist!B:F,2,FALSE)</f>
        <v>N3</v>
      </c>
      <c r="D16" s="180" t="str">
        <f>CONCATENATE(VLOOKUP(B16,Startlist!B:H,3,FALSE)," / ",VLOOKUP(B16,Startlist!B:H,4,FALSE))</f>
        <v>Markus Abram / Jarmo Vōsa</v>
      </c>
      <c r="E16" s="179" t="str">
        <f>VLOOKUP(B16,Startlist!B:F,5,FALSE)</f>
        <v>EST</v>
      </c>
      <c r="F16" s="180" t="str">
        <f>VLOOKUP(B16,Startlist!B:H,7,FALSE)</f>
        <v>Honda Civic Type-R</v>
      </c>
      <c r="G16" s="180" t="str">
        <f>VLOOKUP(B16,Startlist!B:H,6,FALSE)</f>
        <v>Merkomar Motorsport</v>
      </c>
      <c r="H16" s="164" t="str">
        <f>VLOOKUP(B16,Results!B:P,13,FALSE)</f>
        <v> 5.31,2</v>
      </c>
    </row>
    <row r="17" spans="1:8" ht="15" customHeight="1">
      <c r="A17" s="189">
        <f t="shared" si="0"/>
        <v>10</v>
      </c>
      <c r="B17" s="163">
        <v>26</v>
      </c>
      <c r="C17" s="188" t="str">
        <f>VLOOKUP(B17,Startlist!B:F,2,FALSE)</f>
        <v>N3</v>
      </c>
      <c r="D17" s="180" t="str">
        <f>CONCATENATE(VLOOKUP(B17,Startlist!B:H,3,FALSE)," / ",VLOOKUP(B17,Startlist!B:H,4,FALSE))</f>
        <v>Kristo Subi / Teele Sepp</v>
      </c>
      <c r="E17" s="179" t="str">
        <f>VLOOKUP(B17,Startlist!B:F,5,FALSE)</f>
        <v>EST</v>
      </c>
      <c r="F17" s="180" t="str">
        <f>VLOOKUP(B17,Startlist!B:H,7,FALSE)</f>
        <v>Honda Civic Type-R</v>
      </c>
      <c r="G17" s="180" t="str">
        <f>VLOOKUP(B17,Startlist!B:H,6,FALSE)</f>
        <v>ECOM Motorsport</v>
      </c>
      <c r="H17" s="164" t="str">
        <f>VLOOKUP(B17,Results!B:P,13,FALSE)</f>
        <v> 5.34,7</v>
      </c>
    </row>
    <row r="18" spans="1:8" ht="15" customHeight="1">
      <c r="A18" s="189">
        <f t="shared" si="0"/>
        <v>11</v>
      </c>
      <c r="B18" s="163">
        <v>25</v>
      </c>
      <c r="C18" s="188" t="str">
        <f>VLOOKUP(B18,Startlist!B:F,2,FALSE)</f>
        <v>A6</v>
      </c>
      <c r="D18" s="180" t="str">
        <f>CONCATENATE(VLOOKUP(B18,Startlist!B:H,3,FALSE)," / ",VLOOKUP(B18,Startlist!B:H,4,FALSE))</f>
        <v>Ralfs Sirmacis / Maris Kulss</v>
      </c>
      <c r="E18" s="179" t="str">
        <f>VLOOKUP(B18,Startlist!B:F,5,FALSE)</f>
        <v>LAT</v>
      </c>
      <c r="F18" s="180" t="str">
        <f>VLOOKUP(B18,Startlist!B:H,7,FALSE)</f>
        <v>Ford Fiesta</v>
      </c>
      <c r="G18" s="180" t="str">
        <f>VLOOKUP(B18,Startlist!B:H,6,FALSE)</f>
        <v>Maris Kulss</v>
      </c>
      <c r="H18" s="164" t="str">
        <f>VLOOKUP(B18,Results!B:P,13,FALSE)</f>
        <v> 5.37,3</v>
      </c>
    </row>
    <row r="19" spans="1:8" ht="15" customHeight="1">
      <c r="A19" s="189">
        <f t="shared" si="0"/>
        <v>12</v>
      </c>
      <c r="B19" s="163">
        <v>27</v>
      </c>
      <c r="C19" s="188" t="str">
        <f>VLOOKUP(B19,Startlist!B:F,2,FALSE)</f>
        <v>A6</v>
      </c>
      <c r="D19" s="180" t="str">
        <f>CONCATENATE(VLOOKUP(B19,Startlist!B:H,3,FALSE)," / ",VLOOKUP(B19,Startlist!B:H,4,FALSE))</f>
        <v>Rainer Rohtmets / Rivo Hell</v>
      </c>
      <c r="E19" s="179" t="str">
        <f>VLOOKUP(B19,Startlist!B:F,5,FALSE)</f>
        <v>EST</v>
      </c>
      <c r="F19" s="180" t="str">
        <f>VLOOKUP(B19,Startlist!B:H,7,FALSE)</f>
        <v>Citroen C2 R2 Max</v>
      </c>
      <c r="G19" s="180" t="str">
        <f>VLOOKUP(B19,Startlist!B:H,6,FALSE)</f>
        <v>Printsport</v>
      </c>
      <c r="H19" s="164" t="str">
        <f>VLOOKUP(B19,Results!B:P,13,FALSE)</f>
        <v> 5.38,5</v>
      </c>
    </row>
    <row r="20" spans="1:8" ht="15" customHeight="1">
      <c r="A20" s="189">
        <f t="shared" si="0"/>
        <v>13</v>
      </c>
      <c r="B20" s="163">
        <v>22</v>
      </c>
      <c r="C20" s="188" t="str">
        <f>VLOOKUP(B20,Startlist!B:F,2,FALSE)</f>
        <v>E10</v>
      </c>
      <c r="D20" s="180" t="str">
        <f>CONCATENATE(VLOOKUP(B20,Startlist!B:H,3,FALSE)," / ",VLOOKUP(B20,Startlist!B:H,4,FALSE))</f>
        <v>Lembit Soe / Ahto Pihlas</v>
      </c>
      <c r="E20" s="179" t="str">
        <f>VLOOKUP(B20,Startlist!B:F,5,FALSE)</f>
        <v>EST</v>
      </c>
      <c r="F20" s="180" t="str">
        <f>VLOOKUP(B20,Startlist!B:H,7,FALSE)</f>
        <v>Toyota Starlet</v>
      </c>
      <c r="G20" s="180" t="str">
        <f>VLOOKUP(B20,Startlist!B:H,6,FALSE)</f>
        <v>Sar-Tech Motorsport</v>
      </c>
      <c r="H20" s="164" t="str">
        <f>VLOOKUP(B20,Results!B:P,13,FALSE)</f>
        <v> 5.48,5</v>
      </c>
    </row>
    <row r="21" spans="1:8" ht="15" customHeight="1">
      <c r="A21" s="189">
        <f t="shared" si="0"/>
        <v>14</v>
      </c>
      <c r="B21" s="163">
        <v>45</v>
      </c>
      <c r="C21" s="188" t="str">
        <f>VLOOKUP(B21,Startlist!B:F,2,FALSE)</f>
        <v>A6</v>
      </c>
      <c r="D21" s="180" t="str">
        <f>CONCATENATE(VLOOKUP(B21,Startlist!B:H,3,FALSE)," / ",VLOOKUP(B21,Startlist!B:H,4,FALSE))</f>
        <v>Rasmus Uustulnd / Imre Kuusk</v>
      </c>
      <c r="E21" s="179" t="str">
        <f>VLOOKUP(B21,Startlist!B:F,5,FALSE)</f>
        <v>EST</v>
      </c>
      <c r="F21" s="180" t="str">
        <f>VLOOKUP(B21,Startlist!B:H,7,FALSE)</f>
        <v>Ford Fiesta R2</v>
      </c>
      <c r="G21" s="180" t="str">
        <f>VLOOKUP(B21,Startlist!B:H,6,FALSE)</f>
        <v>Oti Ralliklubi</v>
      </c>
      <c r="H21" s="164" t="str">
        <f>VLOOKUP(B21,Results!B:P,13,FALSE)</f>
        <v> 5.48,5</v>
      </c>
    </row>
    <row r="22" spans="1:8" ht="15" customHeight="1">
      <c r="A22" s="189">
        <f t="shared" si="0"/>
        <v>15</v>
      </c>
      <c r="B22" s="163">
        <v>49</v>
      </c>
      <c r="C22" s="188" t="str">
        <f>VLOOKUP(B22,Startlist!B:F,2,FALSE)</f>
        <v>N3</v>
      </c>
      <c r="D22" s="180" t="str">
        <f>CONCATENATE(VLOOKUP(B22,Startlist!B:H,3,FALSE)," / ",VLOOKUP(B22,Startlist!B:H,4,FALSE))</f>
        <v>Tōnu Sepp / Raiko Ausmees</v>
      </c>
      <c r="E22" s="179" t="str">
        <f>VLOOKUP(B22,Startlist!B:F,5,FALSE)</f>
        <v>EST</v>
      </c>
      <c r="F22" s="180" t="str">
        <f>VLOOKUP(B22,Startlist!B:H,7,FALSE)</f>
        <v>Honda Civic Type-R</v>
      </c>
      <c r="G22" s="180" t="str">
        <f>VLOOKUP(B22,Startlist!B:H,6,FALSE)</f>
        <v>ECOM Motorsport</v>
      </c>
      <c r="H22" s="164" t="str">
        <f>VLOOKUP(B22,Results!B:P,13,FALSE)</f>
        <v> 5.48,6</v>
      </c>
    </row>
    <row r="23" spans="1:8" ht="15" customHeight="1">
      <c r="A23" s="189">
        <f t="shared" si="0"/>
        <v>16</v>
      </c>
      <c r="B23" s="163">
        <v>53</v>
      </c>
      <c r="C23" s="188" t="str">
        <f>VLOOKUP(B23,Startlist!B:F,2,FALSE)</f>
        <v>E12</v>
      </c>
      <c r="D23" s="180" t="str">
        <f>CONCATENATE(VLOOKUP(B23,Startlist!B:H,3,FALSE)," / ",VLOOKUP(B23,Startlist!B:H,4,FALSE))</f>
        <v>Aleksei Sivirchukov / Gediminas Celiesius</v>
      </c>
      <c r="E23" s="179" t="str">
        <f>VLOOKUP(B23,Startlist!B:F,5,FALSE)</f>
        <v>BLR / LIT</v>
      </c>
      <c r="F23" s="180" t="str">
        <f>VLOOKUP(B23,Startlist!B:H,7,FALSE)</f>
        <v>Mitsubishi Lancer Evo 8</v>
      </c>
      <c r="G23" s="180" t="str">
        <f>VLOOKUP(B23,Startlist!B:H,6,FALSE)</f>
        <v>ASC</v>
      </c>
      <c r="H23" s="164" t="str">
        <f>VLOOKUP(B23,Results!B:P,13,FALSE)</f>
        <v> 5.49,3</v>
      </c>
    </row>
    <row r="24" spans="1:8" ht="15" customHeight="1">
      <c r="A24" s="189">
        <f t="shared" si="0"/>
        <v>17</v>
      </c>
      <c r="B24" s="163">
        <v>33</v>
      </c>
      <c r="C24" s="188" t="str">
        <f>VLOOKUP(B24,Startlist!B:F,2,FALSE)</f>
        <v>N4</v>
      </c>
      <c r="D24" s="180" t="str">
        <f>CONCATENATE(VLOOKUP(B24,Startlist!B:H,3,FALSE)," / ",VLOOKUP(B24,Startlist!B:H,4,FALSE))</f>
        <v>Evgeny Rogov / Andrey Konovalenko</v>
      </c>
      <c r="E24" s="179" t="str">
        <f>VLOOKUP(B24,Startlist!B:F,5,FALSE)</f>
        <v>RUS</v>
      </c>
      <c r="F24" s="180" t="str">
        <f>VLOOKUP(B24,Startlist!B:H,7,FALSE)</f>
        <v>Mitsubishi Lancer Evo 9</v>
      </c>
      <c r="G24" s="180" t="str">
        <f>VLOOKUP(B24,Startlist!B:H,6,FALSE)</f>
        <v>A-Racing</v>
      </c>
      <c r="H24" s="164" t="str">
        <f>VLOOKUP(B24,Results!B:P,13,FALSE)</f>
        <v> 5.51,3</v>
      </c>
    </row>
    <row r="25" spans="1:8" ht="15" customHeight="1">
      <c r="A25" s="189">
        <f t="shared" si="0"/>
        <v>18</v>
      </c>
      <c r="B25" s="163">
        <v>29</v>
      </c>
      <c r="C25" s="188" t="str">
        <f>VLOOKUP(B25,Startlist!B:F,2,FALSE)</f>
        <v>E12</v>
      </c>
      <c r="D25" s="180" t="str">
        <f>CONCATENATE(VLOOKUP(B25,Startlist!B:H,3,FALSE)," / ",VLOOKUP(B25,Startlist!B:H,4,FALSE))</f>
        <v>Raul Viilo / Taivo Tuusis</v>
      </c>
      <c r="E25" s="179" t="str">
        <f>VLOOKUP(B25,Startlist!B:F,5,FALSE)</f>
        <v>EST</v>
      </c>
      <c r="F25" s="180" t="str">
        <f>VLOOKUP(B25,Startlist!B:H,7,FALSE)</f>
        <v>Subaru Impreza WRX STI</v>
      </c>
      <c r="G25" s="180" t="str">
        <f>VLOOKUP(B25,Startlist!B:H,6,FALSE)</f>
        <v>G.M.Racing SK</v>
      </c>
      <c r="H25" s="164" t="str">
        <f>VLOOKUP(B25,Results!B:P,13,FALSE)</f>
        <v> 5.51,5</v>
      </c>
    </row>
    <row r="26" spans="1:8" ht="15" customHeight="1">
      <c r="A26" s="189">
        <f t="shared" si="0"/>
        <v>19</v>
      </c>
      <c r="B26" s="163">
        <v>46</v>
      </c>
      <c r="C26" s="188" t="str">
        <f>VLOOKUP(B26,Startlist!B:F,2,FALSE)</f>
        <v>E11</v>
      </c>
      <c r="D26" s="180" t="str">
        <f>CONCATENATE(VLOOKUP(B26,Startlist!B:H,3,FALSE)," / ",VLOOKUP(B26,Startlist!B:H,4,FALSE))</f>
        <v>Madis Vanaselja / Jaanus Hōbemägi</v>
      </c>
      <c r="E26" s="179" t="str">
        <f>VLOOKUP(B26,Startlist!B:F,5,FALSE)</f>
        <v>EST</v>
      </c>
      <c r="F26" s="180" t="str">
        <f>VLOOKUP(B26,Startlist!B:H,7,FALSE)</f>
        <v>BMW 320</v>
      </c>
      <c r="G26" s="180" t="str">
        <f>VLOOKUP(B26,Startlist!B:H,6,FALSE)</f>
        <v>Laitserallypark</v>
      </c>
      <c r="H26" s="164" t="str">
        <f>VLOOKUP(B26,Results!B:P,13,FALSE)</f>
        <v> 5.53,4</v>
      </c>
    </row>
    <row r="27" spans="1:8" ht="15" customHeight="1">
      <c r="A27" s="189">
        <f t="shared" si="0"/>
        <v>20</v>
      </c>
      <c r="B27" s="163">
        <v>41</v>
      </c>
      <c r="C27" s="188" t="str">
        <f>VLOOKUP(B27,Startlist!B:F,2,FALSE)</f>
        <v>A7</v>
      </c>
      <c r="D27" s="180" t="str">
        <f>CONCATENATE(VLOOKUP(B27,Startlist!B:H,3,FALSE)," / ",VLOOKUP(B27,Startlist!B:H,4,FALSE))</f>
        <v>Viacheslav Galkin / Oleg Krylov</v>
      </c>
      <c r="E27" s="179" t="str">
        <f>VLOOKUP(B27,Startlist!B:F,5,FALSE)</f>
        <v>RUS</v>
      </c>
      <c r="F27" s="180" t="str">
        <f>VLOOKUP(B27,Startlist!B:H,7,FALSE)</f>
        <v>Renault Clio R3</v>
      </c>
      <c r="G27" s="180" t="str">
        <f>VLOOKUP(B27,Startlist!B:H,6,FALSE)</f>
        <v>PSC Motorsport</v>
      </c>
      <c r="H27" s="164" t="str">
        <f>VLOOKUP(B27,Results!B:P,13,FALSE)</f>
        <v> 5.54,6</v>
      </c>
    </row>
    <row r="28" spans="1:8" ht="15" customHeight="1">
      <c r="A28" s="189">
        <f t="shared" si="0"/>
        <v>21</v>
      </c>
      <c r="B28" s="163">
        <v>61</v>
      </c>
      <c r="C28" s="188" t="str">
        <f>VLOOKUP(B28,Startlist!B:F,2,FALSE)</f>
        <v>E9</v>
      </c>
      <c r="D28" s="180" t="str">
        <f>CONCATENATE(VLOOKUP(B28,Startlist!B:H,3,FALSE)," / ",VLOOKUP(B28,Startlist!B:H,4,FALSE))</f>
        <v>Guntis Lielkajis / Vilnis Mikelsons</v>
      </c>
      <c r="E28" s="179" t="str">
        <f>VLOOKUP(B28,Startlist!B:F,5,FALSE)</f>
        <v>LAT</v>
      </c>
      <c r="F28" s="180" t="str">
        <f>VLOOKUP(B28,Startlist!B:H,7,FALSE)</f>
        <v>Lada Samara</v>
      </c>
      <c r="G28" s="180" t="str">
        <f>VLOOKUP(B28,Startlist!B:H,6,FALSE)</f>
        <v>Guntis Lielkajis</v>
      </c>
      <c r="H28" s="164" t="str">
        <f>VLOOKUP(B28,Results!B:P,13,FALSE)</f>
        <v> 5.54,7</v>
      </c>
    </row>
    <row r="29" spans="1:8" ht="15" customHeight="1">
      <c r="A29" s="189">
        <f t="shared" si="0"/>
        <v>22</v>
      </c>
      <c r="B29" s="163">
        <v>37</v>
      </c>
      <c r="C29" s="188" t="str">
        <f>VLOOKUP(B29,Startlist!B:F,2,FALSE)</f>
        <v>E11</v>
      </c>
      <c r="D29" s="180" t="str">
        <f>CONCATENATE(VLOOKUP(B29,Startlist!B:H,3,FALSE)," / ",VLOOKUP(B29,Startlist!B:H,4,FALSE))</f>
        <v>Andrus Vahi / Alo Ivask</v>
      </c>
      <c r="E29" s="179" t="str">
        <f>VLOOKUP(B29,Startlist!B:F,5,FALSE)</f>
        <v>EST</v>
      </c>
      <c r="F29" s="180" t="str">
        <f>VLOOKUP(B29,Startlist!B:H,7,FALSE)</f>
        <v>BMW M3</v>
      </c>
      <c r="G29" s="180" t="str">
        <f>VLOOKUP(B29,Startlist!B:H,6,FALSE)</f>
        <v>ECOM Motorsport</v>
      </c>
      <c r="H29" s="164" t="str">
        <f>VLOOKUP(B29,Results!B:P,13,FALSE)</f>
        <v> 5.56,6</v>
      </c>
    </row>
    <row r="30" spans="1:8" ht="15" customHeight="1">
      <c r="A30" s="189">
        <f t="shared" si="0"/>
        <v>23</v>
      </c>
      <c r="B30" s="163">
        <v>39</v>
      </c>
      <c r="C30" s="188" t="str">
        <f>VLOOKUP(B30,Startlist!B:F,2,FALSE)</f>
        <v>N3</v>
      </c>
      <c r="D30" s="180" t="str">
        <f>CONCATENATE(VLOOKUP(B30,Startlist!B:H,3,FALSE)," / ",VLOOKUP(B30,Startlist!B:H,4,FALSE))</f>
        <v>Tanel Müürsepp / Neeme Järvpōld</v>
      </c>
      <c r="E30" s="179" t="str">
        <f>VLOOKUP(B30,Startlist!B:F,5,FALSE)</f>
        <v>EST</v>
      </c>
      <c r="F30" s="180" t="str">
        <f>VLOOKUP(B30,Startlist!B:H,7,FALSE)</f>
        <v>Honda Civic Type-R</v>
      </c>
      <c r="G30" s="180" t="str">
        <f>VLOOKUP(B30,Startlist!B:H,6,FALSE)</f>
        <v>ECOM Motorsport</v>
      </c>
      <c r="H30" s="164" t="str">
        <f>VLOOKUP(B30,Results!B:P,13,FALSE)</f>
        <v> 5.57,1</v>
      </c>
    </row>
    <row r="31" spans="1:8" ht="15" customHeight="1">
      <c r="A31" s="189">
        <f t="shared" si="0"/>
        <v>24</v>
      </c>
      <c r="B31" s="163">
        <v>31</v>
      </c>
      <c r="C31" s="188" t="str">
        <f>VLOOKUP(B31,Startlist!B:F,2,FALSE)</f>
        <v>E12</v>
      </c>
      <c r="D31" s="180" t="str">
        <f>CONCATENATE(VLOOKUP(B31,Startlist!B:H,3,FALSE)," / ",VLOOKUP(B31,Startlist!B:H,4,FALSE))</f>
        <v>Vadim Kuznetsov / Roman Kapustin</v>
      </c>
      <c r="E31" s="179" t="str">
        <f>VLOOKUP(B31,Startlist!B:F,5,FALSE)</f>
        <v>RUS</v>
      </c>
      <c r="F31" s="180" t="str">
        <f>VLOOKUP(B31,Startlist!B:H,7,FALSE)</f>
        <v>Subaru Impreza</v>
      </c>
      <c r="G31" s="180" t="str">
        <f>VLOOKUP(B31,Startlist!B:H,6,FALSE)</f>
        <v>Rayban Rally Style</v>
      </c>
      <c r="H31" s="164" t="str">
        <f>VLOOKUP(B31,Results!B:P,13,FALSE)</f>
        <v> 6.00,4</v>
      </c>
    </row>
    <row r="32" spans="1:8" ht="15" customHeight="1">
      <c r="A32" s="189">
        <f t="shared" si="0"/>
        <v>25</v>
      </c>
      <c r="B32" s="163">
        <v>44</v>
      </c>
      <c r="C32" s="188" t="str">
        <f>VLOOKUP(B32,Startlist!B:F,2,FALSE)</f>
        <v>E10</v>
      </c>
      <c r="D32" s="180" t="str">
        <f>CONCATENATE(VLOOKUP(B32,Startlist!B:H,3,FALSE)," / ",VLOOKUP(B32,Startlist!B:H,4,FALSE))</f>
        <v>Rando Turja / Ain Sepp</v>
      </c>
      <c r="E32" s="179" t="str">
        <f>VLOOKUP(B32,Startlist!B:F,5,FALSE)</f>
        <v>EST</v>
      </c>
      <c r="F32" s="180" t="str">
        <f>VLOOKUP(B32,Startlist!B:H,7,FALSE)</f>
        <v>Lada VFTS</v>
      </c>
      <c r="G32" s="180" t="str">
        <f>VLOOKUP(B32,Startlist!B:H,6,FALSE)</f>
        <v>Sar-Tech Motorsport</v>
      </c>
      <c r="H32" s="164" t="str">
        <f>VLOOKUP(B32,Results!B:P,13,FALSE)</f>
        <v> 6.01,9</v>
      </c>
    </row>
    <row r="33" spans="1:8" ht="15" customHeight="1">
      <c r="A33" s="189">
        <f t="shared" si="0"/>
        <v>26</v>
      </c>
      <c r="B33" s="163">
        <v>56</v>
      </c>
      <c r="C33" s="188" t="str">
        <f>VLOOKUP(B33,Startlist!B:F,2,FALSE)</f>
        <v>E11</v>
      </c>
      <c r="D33" s="180" t="str">
        <f>CONCATENATE(VLOOKUP(B33,Startlist!B:H,3,FALSE)," / ",VLOOKUP(B33,Startlist!B:H,4,FALSE))</f>
        <v>Virko Juga / Marko Ringenberg</v>
      </c>
      <c r="E33" s="179" t="str">
        <f>VLOOKUP(B33,Startlist!B:F,5,FALSE)</f>
        <v>EST</v>
      </c>
      <c r="F33" s="180" t="str">
        <f>VLOOKUP(B33,Startlist!B:H,7,FALSE)</f>
        <v>BMW M3</v>
      </c>
      <c r="G33" s="180" t="str">
        <f>VLOOKUP(B33,Startlist!B:H,6,FALSE)</f>
        <v>ECOM Motorsport</v>
      </c>
      <c r="H33" s="164" t="str">
        <f>VLOOKUP(B33,Results!B:P,13,FALSE)</f>
        <v> 6.09,1</v>
      </c>
    </row>
    <row r="34" spans="1:8" ht="15" customHeight="1">
      <c r="A34" s="189">
        <f t="shared" si="0"/>
        <v>27</v>
      </c>
      <c r="B34" s="163">
        <v>38</v>
      </c>
      <c r="C34" s="188" t="str">
        <f>VLOOKUP(B34,Startlist!B:F,2,FALSE)</f>
        <v>E9</v>
      </c>
      <c r="D34" s="180" t="str">
        <f>CONCATENATE(VLOOKUP(B34,Startlist!B:H,3,FALSE)," / ",VLOOKUP(B34,Startlist!B:H,4,FALSE))</f>
        <v>Jaan Pettai / Raino Verliin</v>
      </c>
      <c r="E34" s="179" t="str">
        <f>VLOOKUP(B34,Startlist!B:F,5,FALSE)</f>
        <v>EST</v>
      </c>
      <c r="F34" s="180" t="str">
        <f>VLOOKUP(B34,Startlist!B:H,7,FALSE)</f>
        <v>Lada Samara</v>
      </c>
      <c r="G34" s="180" t="str">
        <f>VLOOKUP(B34,Startlist!B:H,6,FALSE)</f>
        <v>G.M.Racing SK</v>
      </c>
      <c r="H34" s="164" t="str">
        <f>VLOOKUP(B34,Results!B:P,13,FALSE)</f>
        <v> 6.11,4</v>
      </c>
    </row>
    <row r="35" spans="1:8" ht="15" customHeight="1">
      <c r="A35" s="189">
        <f t="shared" si="0"/>
        <v>28</v>
      </c>
      <c r="B35" s="163">
        <v>54</v>
      </c>
      <c r="C35" s="188" t="str">
        <f>VLOOKUP(B35,Startlist!B:F,2,FALSE)</f>
        <v>E12</v>
      </c>
      <c r="D35" s="180" t="str">
        <f>CONCATENATE(VLOOKUP(B35,Startlist!B:H,3,FALSE)," / ",VLOOKUP(B35,Startlist!B:H,4,FALSE))</f>
        <v>Alexey Reshetov / Karl Koosa</v>
      </c>
      <c r="E35" s="179" t="str">
        <f>VLOOKUP(B35,Startlist!B:F,5,FALSE)</f>
        <v>RUS / EST</v>
      </c>
      <c r="F35" s="180" t="str">
        <f>VLOOKUP(B35,Startlist!B:H,7,FALSE)</f>
        <v>Subaru Impreza</v>
      </c>
      <c r="G35" s="180" t="str">
        <f>VLOOKUP(B35,Startlist!B:H,6,FALSE)</f>
        <v>G.M.Racing SK</v>
      </c>
      <c r="H35" s="164" t="str">
        <f>VLOOKUP(B35,Results!B:P,13,FALSE)</f>
        <v> 6.14,6</v>
      </c>
    </row>
    <row r="36" spans="1:8" ht="15" customHeight="1">
      <c r="A36" s="189">
        <f t="shared" si="0"/>
        <v>29</v>
      </c>
      <c r="B36" s="163">
        <v>64</v>
      </c>
      <c r="C36" s="188" t="str">
        <f>VLOOKUP(B36,Startlist!B:F,2,FALSE)</f>
        <v>E10</v>
      </c>
      <c r="D36" s="180" t="str">
        <f>CONCATENATE(VLOOKUP(B36,Startlist!B:H,3,FALSE)," / ",VLOOKUP(B36,Startlist!B:H,4,FALSE))</f>
        <v>Maila Vaher / Karita Kivi</v>
      </c>
      <c r="E36" s="179" t="str">
        <f>VLOOKUP(B36,Startlist!B:F,5,FALSE)</f>
        <v>EST</v>
      </c>
      <c r="F36" s="180" t="str">
        <f>VLOOKUP(B36,Startlist!B:H,7,FALSE)</f>
        <v>Nissan Sunny GTI</v>
      </c>
      <c r="G36" s="180" t="str">
        <f>VLOOKUP(B36,Startlist!B:H,6,FALSE)</f>
        <v>Sar-Tech Motorsport</v>
      </c>
      <c r="H36" s="164" t="str">
        <f>VLOOKUP(B36,Results!B:P,13,FALSE)</f>
        <v> 6.21,0</v>
      </c>
    </row>
    <row r="37" spans="1:8" ht="15" customHeight="1">
      <c r="A37" s="189">
        <f t="shared" si="0"/>
        <v>30</v>
      </c>
      <c r="B37" s="163">
        <v>65</v>
      </c>
      <c r="C37" s="188" t="str">
        <f>VLOOKUP(B37,Startlist!B:F,2,FALSE)</f>
        <v>E9</v>
      </c>
      <c r="D37" s="180" t="str">
        <f>CONCATENATE(VLOOKUP(B37,Startlist!B:H,3,FALSE)," / ",VLOOKUP(B37,Startlist!B:H,4,FALSE))</f>
        <v>Roland Poom / Raul Kulgevee</v>
      </c>
      <c r="E37" s="179" t="str">
        <f>VLOOKUP(B37,Startlist!B:F,5,FALSE)</f>
        <v>EST</v>
      </c>
      <c r="F37" s="180" t="str">
        <f>VLOOKUP(B37,Startlist!B:H,7,FALSE)</f>
        <v>Lada Samara</v>
      </c>
      <c r="G37" s="180" t="str">
        <f>VLOOKUP(B37,Startlist!B:H,6,FALSE)</f>
        <v>OK Tehnikaspordiklubi</v>
      </c>
      <c r="H37" s="164" t="str">
        <f>VLOOKUP(B37,Results!B:P,13,FALSE)</f>
        <v> 6.39,4</v>
      </c>
    </row>
    <row r="38" spans="1:8" ht="15" customHeight="1">
      <c r="A38" s="189">
        <f t="shared" si="0"/>
        <v>31</v>
      </c>
      <c r="B38" s="163">
        <v>40</v>
      </c>
      <c r="C38" s="188" t="str">
        <f>VLOOKUP(B38,Startlist!B:F,2,FALSE)</f>
        <v>E10</v>
      </c>
      <c r="D38" s="180" t="str">
        <f>CONCATENATE(VLOOKUP(B38,Startlist!B:H,3,FALSE)," / ",VLOOKUP(B38,Startlist!B:H,4,FALSE))</f>
        <v>Edgars Balodis / Ivo Pukis</v>
      </c>
      <c r="E38" s="179" t="str">
        <f>VLOOKUP(B38,Startlist!B:F,5,FALSE)</f>
        <v>LAT</v>
      </c>
      <c r="F38" s="180" t="str">
        <f>VLOOKUP(B38,Startlist!B:H,7,FALSE)</f>
        <v>Renault Clio</v>
      </c>
      <c r="G38" s="180" t="str">
        <f>VLOOKUP(B38,Startlist!B:H,6,FALSE)</f>
        <v>Ramus Rally Team</v>
      </c>
      <c r="H38" s="164" t="str">
        <f>VLOOKUP(B38,Results!B:P,13,FALSE)</f>
        <v> 6.47,6</v>
      </c>
    </row>
    <row r="39" spans="1:8" ht="15" customHeight="1">
      <c r="A39" s="189">
        <f t="shared" si="0"/>
        <v>32</v>
      </c>
      <c r="B39" s="163">
        <v>68</v>
      </c>
      <c r="C39" s="188" t="str">
        <f>VLOOKUP(B39,Startlist!B:F,2,FALSE)</f>
        <v>E13</v>
      </c>
      <c r="D39" s="180" t="str">
        <f>CONCATENATE(VLOOKUP(B39,Startlist!B:H,3,FALSE)," / ",VLOOKUP(B39,Startlist!B:H,4,FALSE))</f>
        <v>Kristo Laadre / Priit Pilden</v>
      </c>
      <c r="E39" s="179" t="str">
        <f>VLOOKUP(B39,Startlist!B:F,5,FALSE)</f>
        <v>EST</v>
      </c>
      <c r="F39" s="180" t="str">
        <f>VLOOKUP(B39,Startlist!B:H,7,FALSE)</f>
        <v>Gaz 51</v>
      </c>
      <c r="G39" s="180" t="str">
        <f>VLOOKUP(B39,Startlist!B:H,6,FALSE)</f>
        <v>Märjamaa Rally Team</v>
      </c>
      <c r="H39" s="164" t="str">
        <f>VLOOKUP(B39,Results!B:P,13,FALSE)</f>
        <v> 7.03,1</v>
      </c>
    </row>
    <row r="40" spans="1:8" ht="15" customHeight="1">
      <c r="A40" s="189">
        <f t="shared" si="0"/>
        <v>33</v>
      </c>
      <c r="B40" s="163">
        <v>67</v>
      </c>
      <c r="C40" s="188" t="str">
        <f>VLOOKUP(B40,Startlist!B:F,2,FALSE)</f>
        <v>E9</v>
      </c>
      <c r="D40" s="180" t="str">
        <f>CONCATENATE(VLOOKUP(B40,Startlist!B:H,3,FALSE)," / ",VLOOKUP(B40,Startlist!B:H,4,FALSE))</f>
        <v>Janek Jelle / Vaido Tali</v>
      </c>
      <c r="E40" s="179" t="str">
        <f>VLOOKUP(B40,Startlist!B:F,5,FALSE)</f>
        <v>EST</v>
      </c>
      <c r="F40" s="180" t="str">
        <f>VLOOKUP(B40,Startlist!B:H,7,FALSE)</f>
        <v>Lada VFTS</v>
      </c>
      <c r="G40" s="180" t="str">
        <f>VLOOKUP(B40,Startlist!B:H,6,FALSE)</f>
        <v>Tamsalu AMK</v>
      </c>
      <c r="H40" s="164" t="str">
        <f>VLOOKUP(B40,Results!B:P,13,FALSE)</f>
        <v> 7.08,2</v>
      </c>
    </row>
    <row r="41" spans="1:8" ht="15" customHeight="1">
      <c r="A41" s="189">
        <f t="shared" si="0"/>
        <v>34</v>
      </c>
      <c r="B41" s="163">
        <v>69</v>
      </c>
      <c r="C41" s="188" t="str">
        <f>VLOOKUP(B41,Startlist!B:F,2,FALSE)</f>
        <v>E13</v>
      </c>
      <c r="D41" s="180" t="str">
        <f>CONCATENATE(VLOOKUP(B41,Startlist!B:H,3,FALSE)," / ",VLOOKUP(B41,Startlist!B:H,4,FALSE))</f>
        <v>Rünno Niitsalu / Jaanus Pedius</v>
      </c>
      <c r="E41" s="179" t="str">
        <f>VLOOKUP(B41,Startlist!B:F,5,FALSE)</f>
        <v>EST</v>
      </c>
      <c r="F41" s="180" t="str">
        <f>VLOOKUP(B41,Startlist!B:H,7,FALSE)</f>
        <v>Gaz 53</v>
      </c>
      <c r="G41" s="180" t="str">
        <f>VLOOKUP(B41,Startlist!B:H,6,FALSE)</f>
        <v>Märjamaa Rally Team</v>
      </c>
      <c r="H41" s="164" t="str">
        <f>VLOOKUP(B41,Results!B:P,13,FALSE)</f>
        <v> 7.34,8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H208"/>
  <sheetViews>
    <sheetView workbookViewId="0" topLeftCell="A1">
      <selection activeCell="A42" sqref="A42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1" customWidth="1"/>
  </cols>
  <sheetData>
    <row r="1" spans="1:8" ht="15">
      <c r="A1" s="239" t="str">
        <f>Startlist!$F1</f>
        <v> </v>
      </c>
      <c r="B1" s="239"/>
      <c r="C1" s="239"/>
      <c r="D1" s="239"/>
      <c r="E1" s="239"/>
      <c r="F1" s="239"/>
      <c r="G1" s="239"/>
      <c r="H1" s="239"/>
    </row>
    <row r="2" spans="1:8" ht="15.75">
      <c r="A2" s="238" t="str">
        <f>Startlist!$F2</f>
        <v>Grossi Toidukaubad Viru Rally 2012</v>
      </c>
      <c r="B2" s="238"/>
      <c r="C2" s="238"/>
      <c r="D2" s="238"/>
      <c r="E2" s="238"/>
      <c r="F2" s="238"/>
      <c r="G2" s="238"/>
      <c r="H2" s="238"/>
    </row>
    <row r="3" spans="1:8" ht="15">
      <c r="A3" s="239" t="str">
        <f>Startlist!$F3</f>
        <v>10.-11 August 2012</v>
      </c>
      <c r="B3" s="239"/>
      <c r="C3" s="239"/>
      <c r="D3" s="239"/>
      <c r="E3" s="239"/>
      <c r="F3" s="239"/>
      <c r="G3" s="239"/>
      <c r="H3" s="239"/>
    </row>
    <row r="4" spans="1:8" ht="15">
      <c r="A4" s="239" t="str">
        <f>Startlist!$F4</f>
        <v>Rakvere, Lääne-Virumaa</v>
      </c>
      <c r="B4" s="239"/>
      <c r="C4" s="239"/>
      <c r="D4" s="239"/>
      <c r="E4" s="239"/>
      <c r="F4" s="239"/>
      <c r="G4" s="239"/>
      <c r="H4" s="239"/>
    </row>
    <row r="5" spans="1:8" ht="15" customHeight="1">
      <c r="A5" s="166"/>
      <c r="B5" s="115"/>
      <c r="C5" s="167"/>
      <c r="D5" s="115"/>
      <c r="E5" s="115"/>
      <c r="F5" s="167"/>
      <c r="G5" s="115"/>
      <c r="H5" s="165"/>
    </row>
    <row r="6" spans="1:8" ht="15">
      <c r="A6" s="166"/>
      <c r="B6" s="168" t="s">
        <v>309</v>
      </c>
      <c r="C6" s="167"/>
      <c r="D6" s="115"/>
      <c r="E6" s="115"/>
      <c r="F6" s="167"/>
      <c r="G6" s="115"/>
      <c r="H6" s="165"/>
    </row>
    <row r="7" spans="2:8" ht="12.75">
      <c r="B7" s="190" t="s">
        <v>181</v>
      </c>
      <c r="C7" s="174" t="s">
        <v>310</v>
      </c>
      <c r="D7" s="173" t="s">
        <v>311</v>
      </c>
      <c r="E7" s="174"/>
      <c r="F7" s="175" t="s">
        <v>178</v>
      </c>
      <c r="G7" s="172" t="s">
        <v>177</v>
      </c>
      <c r="H7" s="191" t="s">
        <v>173</v>
      </c>
    </row>
    <row r="8" spans="1:8" ht="15" customHeight="1">
      <c r="A8" s="189">
        <v>1</v>
      </c>
      <c r="B8" s="163">
        <v>6</v>
      </c>
      <c r="C8" s="188" t="str">
        <f>VLOOKUP(B8,Startlist!B:F,2,FALSE)</f>
        <v>N4</v>
      </c>
      <c r="D8" s="226" t="str">
        <f>CONCATENATE(VLOOKUP(B8,Startlist!B:H,3,FALSE)," / ",VLOOKUP(B8,Startlist!B:H,4,FALSE))</f>
        <v>Rainer Aus / Simo Koskinen</v>
      </c>
      <c r="E8" s="227" t="str">
        <f>VLOOKUP(B8,Startlist!B:F,5,FALSE)</f>
        <v>EST</v>
      </c>
      <c r="F8" s="226" t="str">
        <f>VLOOKUP(B8,Startlist!B:H,7,FALSE)</f>
        <v>Mitsubishi Lancer Evo 9</v>
      </c>
      <c r="G8" s="226" t="str">
        <f>VLOOKUP(B8,Startlist!B:H,6,FALSE)</f>
        <v>Carglass Rally Team</v>
      </c>
      <c r="H8" s="164" t="str">
        <f>VLOOKUP(B8,Results!B:P,15,FALSE)</f>
        <v> 1:03.15,7</v>
      </c>
    </row>
    <row r="9" spans="1:8" ht="15" customHeight="1">
      <c r="A9" s="189">
        <f>A8+1</f>
        <v>2</v>
      </c>
      <c r="B9" s="163">
        <v>11</v>
      </c>
      <c r="C9" s="188" t="str">
        <f>VLOOKUP(B9,Startlist!B:F,2,FALSE)</f>
        <v>N4</v>
      </c>
      <c r="D9" s="226" t="str">
        <f>CONCATENATE(VLOOKUP(B9,Startlist!B:H,3,FALSE)," / ",VLOOKUP(B9,Startlist!B:H,4,FALSE))</f>
        <v>Timmu Kōrge / Erki Pints</v>
      </c>
      <c r="E9" s="227" t="str">
        <f>VLOOKUP(B9,Startlist!B:F,5,FALSE)</f>
        <v>EST</v>
      </c>
      <c r="F9" s="226" t="str">
        <f>VLOOKUP(B9,Startlist!B:H,7,FALSE)</f>
        <v>Mitsubishi Lancer Evo 9</v>
      </c>
      <c r="G9" s="226" t="str">
        <f>VLOOKUP(B9,Startlist!B:H,6,FALSE)</f>
        <v>Carglass Rally Team</v>
      </c>
      <c r="H9" s="164" t="str">
        <f>VLOOKUP(B9,Results!B:P,15,FALSE)</f>
        <v> 1:03.22,8</v>
      </c>
    </row>
    <row r="10" spans="1:8" ht="15" customHeight="1">
      <c r="A10" s="189">
        <f aca="true" t="shared" si="0" ref="A10:A40">A9+1</f>
        <v>3</v>
      </c>
      <c r="B10" s="163">
        <v>14</v>
      </c>
      <c r="C10" s="188" t="str">
        <f>VLOOKUP(B10,Startlist!B:F,2,FALSE)</f>
        <v>N4</v>
      </c>
      <c r="D10" s="226" t="str">
        <f>CONCATENATE(VLOOKUP(B10,Startlist!B:H,3,FALSE)," / ",VLOOKUP(B10,Startlist!B:H,4,FALSE))</f>
        <v>Roland Murakas / Kalle Adler</v>
      </c>
      <c r="E10" s="227" t="str">
        <f>VLOOKUP(B10,Startlist!B:F,5,FALSE)</f>
        <v>EST</v>
      </c>
      <c r="F10" s="226" t="str">
        <f>VLOOKUP(B10,Startlist!B:H,7,FALSE)</f>
        <v>Mitsubishi Lancer Evo 10</v>
      </c>
      <c r="G10" s="226" t="str">
        <f>VLOOKUP(B10,Startlist!B:H,6,FALSE)</f>
        <v>Prorehv Rally Team</v>
      </c>
      <c r="H10" s="164" t="str">
        <f>VLOOKUP(B10,Results!B:P,15,FALSE)</f>
        <v> 1:03.45,0</v>
      </c>
    </row>
    <row r="11" spans="1:8" ht="15" customHeight="1">
      <c r="A11" s="189">
        <f t="shared" si="0"/>
        <v>4</v>
      </c>
      <c r="B11" s="163">
        <v>4</v>
      </c>
      <c r="C11" s="188" t="str">
        <f>VLOOKUP(B11,Startlist!B:F,2,FALSE)</f>
        <v>N4</v>
      </c>
      <c r="D11" s="226" t="str">
        <f>CONCATENATE(VLOOKUP(B11,Startlist!B:H,3,FALSE)," / ",VLOOKUP(B11,Startlist!B:H,4,FALSE))</f>
        <v>Janis Vorobjovs / Guntars Zicans</v>
      </c>
      <c r="E11" s="227" t="str">
        <f>VLOOKUP(B11,Startlist!B:F,5,FALSE)</f>
        <v>LAT</v>
      </c>
      <c r="F11" s="226" t="str">
        <f>VLOOKUP(B11,Startlist!B:H,7,FALSE)</f>
        <v>Mitsubishi Lancer Evo 10</v>
      </c>
      <c r="G11" s="226" t="str">
        <f>VLOOKUP(B11,Startlist!B:H,6,FALSE)</f>
        <v>Vorobjovs Racing</v>
      </c>
      <c r="H11" s="164" t="str">
        <f>VLOOKUP(B11,Results!B:P,15,FALSE)</f>
        <v> 1:04.13,7</v>
      </c>
    </row>
    <row r="12" spans="1:8" ht="15" customHeight="1">
      <c r="A12" s="189">
        <f t="shared" si="0"/>
        <v>5</v>
      </c>
      <c r="B12" s="163">
        <v>5</v>
      </c>
      <c r="C12" s="188" t="str">
        <f>VLOOKUP(B12,Startlist!B:F,2,FALSE)</f>
        <v>N4</v>
      </c>
      <c r="D12" s="226" t="str">
        <f>CONCATENATE(VLOOKUP(B12,Startlist!B:H,3,FALSE)," / ",VLOOKUP(B12,Startlist!B:H,4,FALSE))</f>
        <v>Siim Plangi / Marek Sarapuu</v>
      </c>
      <c r="E12" s="227" t="str">
        <f>VLOOKUP(B12,Startlist!B:F,5,FALSE)</f>
        <v>EST</v>
      </c>
      <c r="F12" s="226" t="str">
        <f>VLOOKUP(B12,Startlist!B:H,7,FALSE)</f>
        <v>Mitsubishi Lancer Evo 10</v>
      </c>
      <c r="G12" s="226" t="str">
        <f>VLOOKUP(B12,Startlist!B:H,6,FALSE)</f>
        <v>G.M.Racing SK</v>
      </c>
      <c r="H12" s="164" t="str">
        <f>VLOOKUP(B12,Results!B:P,15,FALSE)</f>
        <v> 1:05.18,3</v>
      </c>
    </row>
    <row r="13" spans="1:8" ht="15" customHeight="1">
      <c r="A13" s="189">
        <f t="shared" si="0"/>
        <v>6</v>
      </c>
      <c r="B13" s="163">
        <v>15</v>
      </c>
      <c r="C13" s="188" t="str">
        <f>VLOOKUP(B13,Startlist!B:F,2,FALSE)</f>
        <v>N4</v>
      </c>
      <c r="D13" s="226" t="str">
        <f>CONCATENATE(VLOOKUP(B13,Startlist!B:H,3,FALSE)," / ",VLOOKUP(B13,Startlist!B:H,4,FALSE))</f>
        <v>Margus Murakas / Tom Rist</v>
      </c>
      <c r="E13" s="227" t="str">
        <f>VLOOKUP(B13,Startlist!B:F,5,FALSE)</f>
        <v>EST</v>
      </c>
      <c r="F13" s="226" t="str">
        <f>VLOOKUP(B13,Startlist!B:H,7,FALSE)</f>
        <v>Mitsubishi Lancer Evo 10</v>
      </c>
      <c r="G13" s="226" t="str">
        <f>VLOOKUP(B13,Startlist!B:H,6,FALSE)</f>
        <v>Prorehv Rally Team</v>
      </c>
      <c r="H13" s="164" t="str">
        <f>VLOOKUP(B13,Results!B:P,15,FALSE)</f>
        <v> 1:05.47,5</v>
      </c>
    </row>
    <row r="14" spans="1:8" ht="15" customHeight="1">
      <c r="A14" s="189">
        <f t="shared" si="0"/>
        <v>7</v>
      </c>
      <c r="B14" s="163">
        <v>17</v>
      </c>
      <c r="C14" s="188" t="str">
        <f>VLOOKUP(B14,Startlist!B:F,2,FALSE)</f>
        <v>N4</v>
      </c>
      <c r="D14" s="226" t="str">
        <f>CONCATENATE(VLOOKUP(B14,Startlist!B:H,3,FALSE)," / ",VLOOKUP(B14,Startlist!B:H,4,FALSE))</f>
        <v>Taras Kravchenko / Oleksandr Gorbik</v>
      </c>
      <c r="E14" s="227" t="str">
        <f>VLOOKUP(B14,Startlist!B:F,5,FALSE)</f>
        <v>UKR</v>
      </c>
      <c r="F14" s="226" t="str">
        <f>VLOOKUP(B14,Startlist!B:H,7,FALSE)</f>
        <v>Mitsubishi Lancer Evo 9</v>
      </c>
      <c r="G14" s="226" t="str">
        <f>VLOOKUP(B14,Startlist!B:H,6,FALSE)</f>
        <v>Taras Kravchenko</v>
      </c>
      <c r="H14" s="164" t="str">
        <f>VLOOKUP(B14,Results!B:P,15,FALSE)</f>
        <v> 1:08.10,8</v>
      </c>
    </row>
    <row r="15" spans="1:8" ht="15" customHeight="1">
      <c r="A15" s="189">
        <f t="shared" si="0"/>
        <v>8</v>
      </c>
      <c r="B15" s="163">
        <v>20</v>
      </c>
      <c r="C15" s="188" t="str">
        <f>VLOOKUP(B15,Startlist!B:F,2,FALSE)</f>
        <v>N3</v>
      </c>
      <c r="D15" s="226" t="str">
        <f>CONCATENATE(VLOOKUP(B15,Startlist!B:H,3,FALSE)," / ",VLOOKUP(B15,Startlist!B:H,4,FALSE))</f>
        <v>Markus Abram / Jarmo Vōsa</v>
      </c>
      <c r="E15" s="227" t="str">
        <f>VLOOKUP(B15,Startlist!B:F,5,FALSE)</f>
        <v>EST</v>
      </c>
      <c r="F15" s="226" t="str">
        <f>VLOOKUP(B15,Startlist!B:H,7,FALSE)</f>
        <v>Honda Civic Type-R</v>
      </c>
      <c r="G15" s="226" t="str">
        <f>VLOOKUP(B15,Startlist!B:H,6,FALSE)</f>
        <v>Merkomar Motorsport</v>
      </c>
      <c r="H15" s="164" t="str">
        <f>VLOOKUP(B15,Results!B:P,15,FALSE)</f>
        <v> 1:08.44,1</v>
      </c>
    </row>
    <row r="16" spans="1:8" ht="15" customHeight="1">
      <c r="A16" s="189">
        <f t="shared" si="0"/>
        <v>9</v>
      </c>
      <c r="B16" s="163">
        <v>26</v>
      </c>
      <c r="C16" s="188" t="str">
        <f>VLOOKUP(B16,Startlist!B:F,2,FALSE)</f>
        <v>N3</v>
      </c>
      <c r="D16" s="226" t="str">
        <f>CONCATENATE(VLOOKUP(B16,Startlist!B:H,3,FALSE)," / ",VLOOKUP(B16,Startlist!B:H,4,FALSE))</f>
        <v>Kristo Subi / Teele Sepp</v>
      </c>
      <c r="E16" s="227" t="str">
        <f>VLOOKUP(B16,Startlist!B:F,5,FALSE)</f>
        <v>EST</v>
      </c>
      <c r="F16" s="226" t="str">
        <f>VLOOKUP(B16,Startlist!B:H,7,FALSE)</f>
        <v>Honda Civic Type-R</v>
      </c>
      <c r="G16" s="226" t="str">
        <f>VLOOKUP(B16,Startlist!B:H,6,FALSE)</f>
        <v>ECOM Motorsport</v>
      </c>
      <c r="H16" s="164" t="str">
        <f>VLOOKUP(B16,Results!B:P,15,FALSE)</f>
        <v> 1:08.50,4</v>
      </c>
    </row>
    <row r="17" spans="1:8" ht="15" customHeight="1">
      <c r="A17" s="189">
        <f t="shared" si="0"/>
        <v>10</v>
      </c>
      <c r="B17" s="163">
        <v>27</v>
      </c>
      <c r="C17" s="188" t="str">
        <f>VLOOKUP(B17,Startlist!B:F,2,FALSE)</f>
        <v>A6</v>
      </c>
      <c r="D17" s="226" t="str">
        <f>CONCATENATE(VLOOKUP(B17,Startlist!B:H,3,FALSE)," / ",VLOOKUP(B17,Startlist!B:H,4,FALSE))</f>
        <v>Rainer Rohtmets / Rivo Hell</v>
      </c>
      <c r="E17" s="227" t="str">
        <f>VLOOKUP(B17,Startlist!B:F,5,FALSE)</f>
        <v>EST</v>
      </c>
      <c r="F17" s="226" t="str">
        <f>VLOOKUP(B17,Startlist!B:H,7,FALSE)</f>
        <v>Citroen C2 R2 Max</v>
      </c>
      <c r="G17" s="226" t="str">
        <f>VLOOKUP(B17,Startlist!B:H,6,FALSE)</f>
        <v>Printsport</v>
      </c>
      <c r="H17" s="164" t="str">
        <f>VLOOKUP(B17,Results!B:P,15,FALSE)</f>
        <v> 1:09.02,5</v>
      </c>
    </row>
    <row r="18" spans="1:8" ht="15" customHeight="1">
      <c r="A18" s="189">
        <f t="shared" si="0"/>
        <v>11</v>
      </c>
      <c r="B18" s="163">
        <v>29</v>
      </c>
      <c r="C18" s="188" t="str">
        <f>VLOOKUP(B18,Startlist!B:F,2,FALSE)</f>
        <v>E12</v>
      </c>
      <c r="D18" s="226" t="str">
        <f>CONCATENATE(VLOOKUP(B18,Startlist!B:H,3,FALSE)," / ",VLOOKUP(B18,Startlist!B:H,4,FALSE))</f>
        <v>Raul Viilo / Taivo Tuusis</v>
      </c>
      <c r="E18" s="227" t="str">
        <f>VLOOKUP(B18,Startlist!B:F,5,FALSE)</f>
        <v>EST</v>
      </c>
      <c r="F18" s="226" t="str">
        <f>VLOOKUP(B18,Startlist!B:H,7,FALSE)</f>
        <v>Subaru Impreza WRX STI</v>
      </c>
      <c r="G18" s="226" t="str">
        <f>VLOOKUP(B18,Startlist!B:H,6,FALSE)</f>
        <v>G.M.Racing SK</v>
      </c>
      <c r="H18" s="164" t="str">
        <f>VLOOKUP(B18,Results!B:P,15,FALSE)</f>
        <v> 1:09.03,1</v>
      </c>
    </row>
    <row r="19" spans="1:8" ht="15" customHeight="1">
      <c r="A19" s="189">
        <f t="shared" si="0"/>
        <v>12</v>
      </c>
      <c r="B19" s="163">
        <v>25</v>
      </c>
      <c r="C19" s="188" t="str">
        <f>VLOOKUP(B19,Startlist!B:F,2,FALSE)</f>
        <v>A6</v>
      </c>
      <c r="D19" s="226" t="str">
        <f>CONCATENATE(VLOOKUP(B19,Startlist!B:H,3,FALSE)," / ",VLOOKUP(B19,Startlist!B:H,4,FALSE))</f>
        <v>Ralfs Sirmacis / Maris Kulss</v>
      </c>
      <c r="E19" s="227" t="str">
        <f>VLOOKUP(B19,Startlist!B:F,5,FALSE)</f>
        <v>LAT</v>
      </c>
      <c r="F19" s="226" t="str">
        <f>VLOOKUP(B19,Startlist!B:H,7,FALSE)</f>
        <v>Ford Fiesta</v>
      </c>
      <c r="G19" s="226" t="str">
        <f>VLOOKUP(B19,Startlist!B:H,6,FALSE)</f>
        <v>Maris Kulss</v>
      </c>
      <c r="H19" s="164" t="str">
        <f>VLOOKUP(B19,Results!B:P,15,FALSE)</f>
        <v> 1:09.08,6</v>
      </c>
    </row>
    <row r="20" spans="1:8" ht="15" customHeight="1">
      <c r="A20" s="189">
        <f t="shared" si="0"/>
        <v>13</v>
      </c>
      <c r="B20" s="163">
        <v>22</v>
      </c>
      <c r="C20" s="188" t="str">
        <f>VLOOKUP(B20,Startlist!B:F,2,FALSE)</f>
        <v>E10</v>
      </c>
      <c r="D20" s="226" t="str">
        <f>CONCATENATE(VLOOKUP(B20,Startlist!B:H,3,FALSE)," / ",VLOOKUP(B20,Startlist!B:H,4,FALSE))</f>
        <v>Lembit Soe / Ahto Pihlas</v>
      </c>
      <c r="E20" s="227" t="str">
        <f>VLOOKUP(B20,Startlist!B:F,5,FALSE)</f>
        <v>EST</v>
      </c>
      <c r="F20" s="226" t="str">
        <f>VLOOKUP(B20,Startlist!B:H,7,FALSE)</f>
        <v>Toyota Starlet</v>
      </c>
      <c r="G20" s="226" t="str">
        <f>VLOOKUP(B20,Startlist!B:H,6,FALSE)</f>
        <v>Sar-Tech Motorsport</v>
      </c>
      <c r="H20" s="164" t="str">
        <f>VLOOKUP(B20,Results!B:P,15,FALSE)</f>
        <v> 1:10.10,5</v>
      </c>
    </row>
    <row r="21" spans="1:8" ht="15" customHeight="1">
      <c r="A21" s="189">
        <f t="shared" si="0"/>
        <v>14</v>
      </c>
      <c r="B21" s="163">
        <v>53</v>
      </c>
      <c r="C21" s="188" t="str">
        <f>VLOOKUP(B21,Startlist!B:F,2,FALSE)</f>
        <v>E12</v>
      </c>
      <c r="D21" s="226" t="str">
        <f>CONCATENATE(VLOOKUP(B21,Startlist!B:H,3,FALSE)," / ",VLOOKUP(B21,Startlist!B:H,4,FALSE))</f>
        <v>Aleksei Sivirchukov / Gediminas Celiesius</v>
      </c>
      <c r="E21" s="227" t="str">
        <f>VLOOKUP(B21,Startlist!B:F,5,FALSE)</f>
        <v>BLR / LIT</v>
      </c>
      <c r="F21" s="226" t="str">
        <f>VLOOKUP(B21,Startlist!B:H,7,FALSE)</f>
        <v>Mitsubishi Lancer Evo 8</v>
      </c>
      <c r="G21" s="226" t="str">
        <f>VLOOKUP(B21,Startlist!B:H,6,FALSE)</f>
        <v>ASC</v>
      </c>
      <c r="H21" s="164" t="str">
        <f>VLOOKUP(B21,Results!B:P,15,FALSE)</f>
        <v> 1:10.25,0</v>
      </c>
    </row>
    <row r="22" spans="1:8" ht="15" customHeight="1">
      <c r="A22" s="189">
        <f t="shared" si="0"/>
        <v>15</v>
      </c>
      <c r="B22" s="163">
        <v>33</v>
      </c>
      <c r="C22" s="188" t="str">
        <f>VLOOKUP(B22,Startlist!B:F,2,FALSE)</f>
        <v>N4</v>
      </c>
      <c r="D22" s="226" t="str">
        <f>CONCATENATE(VLOOKUP(B22,Startlist!B:H,3,FALSE)," / ",VLOOKUP(B22,Startlist!B:H,4,FALSE))</f>
        <v>Evgeny Rogov / Andrey Konovalenko</v>
      </c>
      <c r="E22" s="227" t="str">
        <f>VLOOKUP(B22,Startlist!B:F,5,FALSE)</f>
        <v>RUS</v>
      </c>
      <c r="F22" s="226" t="str">
        <f>VLOOKUP(B22,Startlist!B:H,7,FALSE)</f>
        <v>Mitsubishi Lancer Evo 9</v>
      </c>
      <c r="G22" s="226" t="str">
        <f>VLOOKUP(B22,Startlist!B:H,6,FALSE)</f>
        <v>A-Racing</v>
      </c>
      <c r="H22" s="164" t="str">
        <f>VLOOKUP(B22,Results!B:P,15,FALSE)</f>
        <v> 1:10.32,6</v>
      </c>
    </row>
    <row r="23" spans="1:8" ht="15" customHeight="1">
      <c r="A23" s="189">
        <f t="shared" si="0"/>
        <v>16</v>
      </c>
      <c r="B23" s="163">
        <v>45</v>
      </c>
      <c r="C23" s="188" t="str">
        <f>VLOOKUP(B23,Startlist!B:F,2,FALSE)</f>
        <v>A6</v>
      </c>
      <c r="D23" s="226" t="str">
        <f>CONCATENATE(VLOOKUP(B23,Startlist!B:H,3,FALSE)," / ",VLOOKUP(B23,Startlist!B:H,4,FALSE))</f>
        <v>Rasmus Uustulnd / Imre Kuusk</v>
      </c>
      <c r="E23" s="227" t="str">
        <f>VLOOKUP(B23,Startlist!B:F,5,FALSE)</f>
        <v>EST</v>
      </c>
      <c r="F23" s="226" t="str">
        <f>VLOOKUP(B23,Startlist!B:H,7,FALSE)</f>
        <v>Ford Fiesta R2</v>
      </c>
      <c r="G23" s="226" t="str">
        <f>VLOOKUP(B23,Startlist!B:H,6,FALSE)</f>
        <v>Oti Ralliklubi</v>
      </c>
      <c r="H23" s="164" t="str">
        <f>VLOOKUP(B23,Results!B:P,15,FALSE)</f>
        <v> 1:11.04,6</v>
      </c>
    </row>
    <row r="24" spans="1:8" ht="15" customHeight="1">
      <c r="A24" s="189">
        <f t="shared" si="0"/>
        <v>17</v>
      </c>
      <c r="B24" s="163">
        <v>49</v>
      </c>
      <c r="C24" s="188" t="str">
        <f>VLOOKUP(B24,Startlist!B:F,2,FALSE)</f>
        <v>N3</v>
      </c>
      <c r="D24" s="226" t="str">
        <f>CONCATENATE(VLOOKUP(B24,Startlist!B:H,3,FALSE)," / ",VLOOKUP(B24,Startlist!B:H,4,FALSE))</f>
        <v>Tōnu Sepp / Raiko Ausmees</v>
      </c>
      <c r="E24" s="227" t="str">
        <f>VLOOKUP(B24,Startlist!B:F,5,FALSE)</f>
        <v>EST</v>
      </c>
      <c r="F24" s="226" t="str">
        <f>VLOOKUP(B24,Startlist!B:H,7,FALSE)</f>
        <v>Honda Civic Type-R</v>
      </c>
      <c r="G24" s="226" t="str">
        <f>VLOOKUP(B24,Startlist!B:H,6,FALSE)</f>
        <v>ECOM Motorsport</v>
      </c>
      <c r="H24" s="164" t="str">
        <f>VLOOKUP(B24,Results!B:P,15,FALSE)</f>
        <v> 1:11.41,2</v>
      </c>
    </row>
    <row r="25" spans="1:8" ht="15" customHeight="1">
      <c r="A25" s="189">
        <f t="shared" si="0"/>
        <v>18</v>
      </c>
      <c r="B25" s="163">
        <v>37</v>
      </c>
      <c r="C25" s="188" t="str">
        <f>VLOOKUP(B25,Startlist!B:F,2,FALSE)</f>
        <v>E11</v>
      </c>
      <c r="D25" s="226" t="str">
        <f>CONCATENATE(VLOOKUP(B25,Startlist!B:H,3,FALSE)," / ",VLOOKUP(B25,Startlist!B:H,4,FALSE))</f>
        <v>Andrus Vahi / Alo Ivask</v>
      </c>
      <c r="E25" s="227" t="str">
        <f>VLOOKUP(B25,Startlist!B:F,5,FALSE)</f>
        <v>EST</v>
      </c>
      <c r="F25" s="226" t="str">
        <f>VLOOKUP(B25,Startlist!B:H,7,FALSE)</f>
        <v>BMW M3</v>
      </c>
      <c r="G25" s="226" t="str">
        <f>VLOOKUP(B25,Startlist!B:H,6,FALSE)</f>
        <v>ECOM Motorsport</v>
      </c>
      <c r="H25" s="164" t="str">
        <f>VLOOKUP(B25,Results!B:P,15,FALSE)</f>
        <v> 1:12.02,9</v>
      </c>
    </row>
    <row r="26" spans="1:8" ht="15" customHeight="1">
      <c r="A26" s="189">
        <f t="shared" si="0"/>
        <v>19</v>
      </c>
      <c r="B26" s="163">
        <v>39</v>
      </c>
      <c r="C26" s="188" t="str">
        <f>VLOOKUP(B26,Startlist!B:F,2,FALSE)</f>
        <v>N3</v>
      </c>
      <c r="D26" s="226" t="str">
        <f>CONCATENATE(VLOOKUP(B26,Startlist!B:H,3,FALSE)," / ",VLOOKUP(B26,Startlist!B:H,4,FALSE))</f>
        <v>Tanel Müürsepp / Neeme Järvpōld</v>
      </c>
      <c r="E26" s="227" t="str">
        <f>VLOOKUP(B26,Startlist!B:F,5,FALSE)</f>
        <v>EST</v>
      </c>
      <c r="F26" s="226" t="str">
        <f>VLOOKUP(B26,Startlist!B:H,7,FALSE)</f>
        <v>Honda Civic Type-R</v>
      </c>
      <c r="G26" s="226" t="str">
        <f>VLOOKUP(B26,Startlist!B:H,6,FALSE)</f>
        <v>ECOM Motorsport</v>
      </c>
      <c r="H26" s="164" t="str">
        <f>VLOOKUP(B26,Results!B:P,15,FALSE)</f>
        <v> 1:12.18,3</v>
      </c>
    </row>
    <row r="27" spans="1:8" ht="15" customHeight="1">
      <c r="A27" s="189">
        <f t="shared" si="0"/>
        <v>20</v>
      </c>
      <c r="B27" s="163">
        <v>31</v>
      </c>
      <c r="C27" s="188" t="str">
        <f>VLOOKUP(B27,Startlist!B:F,2,FALSE)</f>
        <v>E12</v>
      </c>
      <c r="D27" s="226" t="str">
        <f>CONCATENATE(VLOOKUP(B27,Startlist!B:H,3,FALSE)," / ",VLOOKUP(B27,Startlist!B:H,4,FALSE))</f>
        <v>Vadim Kuznetsov / Roman Kapustin</v>
      </c>
      <c r="E27" s="227" t="str">
        <f>VLOOKUP(B27,Startlist!B:F,5,FALSE)</f>
        <v>RUS</v>
      </c>
      <c r="F27" s="226" t="str">
        <f>VLOOKUP(B27,Startlist!B:H,7,FALSE)</f>
        <v>Subaru Impreza</v>
      </c>
      <c r="G27" s="226" t="str">
        <f>VLOOKUP(B27,Startlist!B:H,6,FALSE)</f>
        <v>Rayban Rally Style</v>
      </c>
      <c r="H27" s="164" t="str">
        <f>VLOOKUP(B27,Results!B:P,15,FALSE)</f>
        <v> 1:12.58,9</v>
      </c>
    </row>
    <row r="28" spans="1:8" ht="15" customHeight="1">
      <c r="A28" s="189">
        <f t="shared" si="0"/>
        <v>21</v>
      </c>
      <c r="B28" s="163">
        <v>38</v>
      </c>
      <c r="C28" s="188" t="str">
        <f>VLOOKUP(B28,Startlist!B:F,2,FALSE)</f>
        <v>E9</v>
      </c>
      <c r="D28" s="226" t="str">
        <f>CONCATENATE(VLOOKUP(B28,Startlist!B:H,3,FALSE)," / ",VLOOKUP(B28,Startlist!B:H,4,FALSE))</f>
        <v>Jaan Pettai / Raino Verliin</v>
      </c>
      <c r="E28" s="227" t="str">
        <f>VLOOKUP(B28,Startlist!B:F,5,FALSE)</f>
        <v>EST</v>
      </c>
      <c r="F28" s="226" t="str">
        <f>VLOOKUP(B28,Startlist!B:H,7,FALSE)</f>
        <v>Lada Samara</v>
      </c>
      <c r="G28" s="226" t="str">
        <f>VLOOKUP(B28,Startlist!B:H,6,FALSE)</f>
        <v>G.M.Racing SK</v>
      </c>
      <c r="H28" s="164" t="str">
        <f>VLOOKUP(B28,Results!B:P,15,FALSE)</f>
        <v> 1:13.05,4</v>
      </c>
    </row>
    <row r="29" spans="1:8" ht="15" customHeight="1">
      <c r="A29" s="189">
        <f t="shared" si="0"/>
        <v>22</v>
      </c>
      <c r="B29" s="163">
        <v>46</v>
      </c>
      <c r="C29" s="188" t="str">
        <f>VLOOKUP(B29,Startlist!B:F,2,FALSE)</f>
        <v>E11</v>
      </c>
      <c r="D29" s="226" t="str">
        <f>CONCATENATE(VLOOKUP(B29,Startlist!B:H,3,FALSE)," / ",VLOOKUP(B29,Startlist!B:H,4,FALSE))</f>
        <v>Madis Vanaselja / Jaanus Hōbemägi</v>
      </c>
      <c r="E29" s="227" t="str">
        <f>VLOOKUP(B29,Startlist!B:F,5,FALSE)</f>
        <v>EST</v>
      </c>
      <c r="F29" s="226" t="str">
        <f>VLOOKUP(B29,Startlist!B:H,7,FALSE)</f>
        <v>BMW 320</v>
      </c>
      <c r="G29" s="226" t="str">
        <f>VLOOKUP(B29,Startlist!B:H,6,FALSE)</f>
        <v>Laitserallypark</v>
      </c>
      <c r="H29" s="164" t="str">
        <f>VLOOKUP(B29,Results!B:P,15,FALSE)</f>
        <v> 1:13.33,3</v>
      </c>
    </row>
    <row r="30" spans="1:8" ht="15" customHeight="1">
      <c r="A30" s="189">
        <f t="shared" si="0"/>
        <v>23</v>
      </c>
      <c r="B30" s="163">
        <v>41</v>
      </c>
      <c r="C30" s="188" t="str">
        <f>VLOOKUP(B30,Startlist!B:F,2,FALSE)</f>
        <v>A7</v>
      </c>
      <c r="D30" s="226" t="str">
        <f>CONCATENATE(VLOOKUP(B30,Startlist!B:H,3,FALSE)," / ",VLOOKUP(B30,Startlist!B:H,4,FALSE))</f>
        <v>Viacheslav Galkin / Oleg Krylov</v>
      </c>
      <c r="E30" s="227" t="str">
        <f>VLOOKUP(B30,Startlist!B:F,5,FALSE)</f>
        <v>RUS</v>
      </c>
      <c r="F30" s="226" t="str">
        <f>VLOOKUP(B30,Startlist!B:H,7,FALSE)</f>
        <v>Renault Clio R3</v>
      </c>
      <c r="G30" s="226" t="str">
        <f>VLOOKUP(B30,Startlist!B:H,6,FALSE)</f>
        <v>PSC Motorsport</v>
      </c>
      <c r="H30" s="164" t="str">
        <f>VLOOKUP(B30,Results!B:P,15,FALSE)</f>
        <v> 1:13.51,0</v>
      </c>
    </row>
    <row r="31" spans="1:8" ht="15" customHeight="1">
      <c r="A31" s="189">
        <f t="shared" si="0"/>
        <v>24</v>
      </c>
      <c r="B31" s="163">
        <v>56</v>
      </c>
      <c r="C31" s="188" t="str">
        <f>VLOOKUP(B31,Startlist!B:F,2,FALSE)</f>
        <v>E11</v>
      </c>
      <c r="D31" s="226" t="str">
        <f>CONCATENATE(VLOOKUP(B31,Startlist!B:H,3,FALSE)," / ",VLOOKUP(B31,Startlist!B:H,4,FALSE))</f>
        <v>Virko Juga / Marko Ringenberg</v>
      </c>
      <c r="E31" s="227" t="str">
        <f>VLOOKUP(B31,Startlist!B:F,5,FALSE)</f>
        <v>EST</v>
      </c>
      <c r="F31" s="226" t="str">
        <f>VLOOKUP(B31,Startlist!B:H,7,FALSE)</f>
        <v>BMW M3</v>
      </c>
      <c r="G31" s="226" t="str">
        <f>VLOOKUP(B31,Startlist!B:H,6,FALSE)</f>
        <v>ECOM Motorsport</v>
      </c>
      <c r="H31" s="164" t="str">
        <f>VLOOKUP(B31,Results!B:P,15,FALSE)</f>
        <v> 1:13.59,6</v>
      </c>
    </row>
    <row r="32" spans="1:8" ht="15" customHeight="1">
      <c r="A32" s="189">
        <f t="shared" si="0"/>
        <v>25</v>
      </c>
      <c r="B32" s="163">
        <v>40</v>
      </c>
      <c r="C32" s="188" t="str">
        <f>VLOOKUP(B32,Startlist!B:F,2,FALSE)</f>
        <v>E10</v>
      </c>
      <c r="D32" s="226" t="str">
        <f>CONCATENATE(VLOOKUP(B32,Startlist!B:H,3,FALSE)," / ",VLOOKUP(B32,Startlist!B:H,4,FALSE))</f>
        <v>Edgars Balodis / Ivo Pukis</v>
      </c>
      <c r="E32" s="227" t="str">
        <f>VLOOKUP(B32,Startlist!B:F,5,FALSE)</f>
        <v>LAT</v>
      </c>
      <c r="F32" s="226" t="str">
        <f>VLOOKUP(B32,Startlist!B:H,7,FALSE)</f>
        <v>Renault Clio</v>
      </c>
      <c r="G32" s="226" t="str">
        <f>VLOOKUP(B32,Startlist!B:H,6,FALSE)</f>
        <v>Ramus Rally Team</v>
      </c>
      <c r="H32" s="164" t="str">
        <f>VLOOKUP(B32,Results!B:P,15,FALSE)</f>
        <v> 1:14.21,2</v>
      </c>
    </row>
    <row r="33" spans="1:8" ht="15" customHeight="1">
      <c r="A33" s="189">
        <f t="shared" si="0"/>
        <v>26</v>
      </c>
      <c r="B33" s="163">
        <v>44</v>
      </c>
      <c r="C33" s="188" t="str">
        <f>VLOOKUP(B33,Startlist!B:F,2,FALSE)</f>
        <v>E10</v>
      </c>
      <c r="D33" s="226" t="str">
        <f>CONCATENATE(VLOOKUP(B33,Startlist!B:H,3,FALSE)," / ",VLOOKUP(B33,Startlist!B:H,4,FALSE))</f>
        <v>Rando Turja / Ain Sepp</v>
      </c>
      <c r="E33" s="227" t="str">
        <f>VLOOKUP(B33,Startlist!B:F,5,FALSE)</f>
        <v>EST</v>
      </c>
      <c r="F33" s="226" t="str">
        <f>VLOOKUP(B33,Startlist!B:H,7,FALSE)</f>
        <v>Lada VFTS</v>
      </c>
      <c r="G33" s="226" t="str">
        <f>VLOOKUP(B33,Startlist!B:H,6,FALSE)</f>
        <v>Sar-Tech Motorsport</v>
      </c>
      <c r="H33" s="164" t="str">
        <f>VLOOKUP(B33,Results!B:P,15,FALSE)</f>
        <v> 1:14.30,3</v>
      </c>
    </row>
    <row r="34" spans="1:8" ht="15" customHeight="1">
      <c r="A34" s="189">
        <f t="shared" si="0"/>
        <v>27</v>
      </c>
      <c r="B34" s="163">
        <v>54</v>
      </c>
      <c r="C34" s="188" t="str">
        <f>VLOOKUP(B34,Startlist!B:F,2,FALSE)</f>
        <v>E12</v>
      </c>
      <c r="D34" s="226" t="str">
        <f>CONCATENATE(VLOOKUP(B34,Startlist!B:H,3,FALSE)," / ",VLOOKUP(B34,Startlist!B:H,4,FALSE))</f>
        <v>Alexey Reshetov / Karl Koosa</v>
      </c>
      <c r="E34" s="227" t="str">
        <f>VLOOKUP(B34,Startlist!B:F,5,FALSE)</f>
        <v>RUS / EST</v>
      </c>
      <c r="F34" s="226" t="str">
        <f>VLOOKUP(B34,Startlist!B:H,7,FALSE)</f>
        <v>Subaru Impreza</v>
      </c>
      <c r="G34" s="226" t="str">
        <f>VLOOKUP(B34,Startlist!B:H,6,FALSE)</f>
        <v>G.M.Racing SK</v>
      </c>
      <c r="H34" s="164" t="str">
        <f>VLOOKUP(B34,Results!B:P,15,FALSE)</f>
        <v> 1:15.26,5</v>
      </c>
    </row>
    <row r="35" spans="1:8" ht="15" customHeight="1">
      <c r="A35" s="189">
        <f t="shared" si="0"/>
        <v>28</v>
      </c>
      <c r="B35" s="163">
        <v>64</v>
      </c>
      <c r="C35" s="188" t="str">
        <f>VLOOKUP(B35,Startlist!B:F,2,FALSE)</f>
        <v>E10</v>
      </c>
      <c r="D35" s="226" t="str">
        <f>CONCATENATE(VLOOKUP(B35,Startlist!B:H,3,FALSE)," / ",VLOOKUP(B35,Startlist!B:H,4,FALSE))</f>
        <v>Maila Vaher / Karita Kivi</v>
      </c>
      <c r="E35" s="227" t="str">
        <f>VLOOKUP(B35,Startlist!B:F,5,FALSE)</f>
        <v>EST</v>
      </c>
      <c r="F35" s="226" t="str">
        <f>VLOOKUP(B35,Startlist!B:H,7,FALSE)</f>
        <v>Nissan Sunny GTI</v>
      </c>
      <c r="G35" s="226" t="str">
        <f>VLOOKUP(B35,Startlist!B:H,6,FALSE)</f>
        <v>Sar-Tech Motorsport</v>
      </c>
      <c r="H35" s="164" t="str">
        <f>VLOOKUP(B35,Results!B:P,15,FALSE)</f>
        <v> 1:16.42,4</v>
      </c>
    </row>
    <row r="36" spans="1:8" ht="15" customHeight="1">
      <c r="A36" s="189">
        <f t="shared" si="0"/>
        <v>29</v>
      </c>
      <c r="B36" s="163">
        <v>65</v>
      </c>
      <c r="C36" s="188" t="str">
        <f>VLOOKUP(B36,Startlist!B:F,2,FALSE)</f>
        <v>E9</v>
      </c>
      <c r="D36" s="226" t="str">
        <f>CONCATENATE(VLOOKUP(B36,Startlist!B:H,3,FALSE)," / ",VLOOKUP(B36,Startlist!B:H,4,FALSE))</f>
        <v>Roland Poom / Raul Kulgevee</v>
      </c>
      <c r="E36" s="227" t="str">
        <f>VLOOKUP(B36,Startlist!B:F,5,FALSE)</f>
        <v>EST</v>
      </c>
      <c r="F36" s="226" t="str">
        <f>VLOOKUP(B36,Startlist!B:H,7,FALSE)</f>
        <v>Lada Samara</v>
      </c>
      <c r="G36" s="226" t="str">
        <f>VLOOKUP(B36,Startlist!B:H,6,FALSE)</f>
        <v>OK Tehnikaspordiklubi</v>
      </c>
      <c r="H36" s="164" t="str">
        <f>VLOOKUP(B36,Results!B:P,15,FALSE)</f>
        <v> 1:17.06,2</v>
      </c>
    </row>
    <row r="37" spans="1:8" ht="15" customHeight="1">
      <c r="A37" s="189">
        <f t="shared" si="0"/>
        <v>30</v>
      </c>
      <c r="B37" s="163">
        <v>61</v>
      </c>
      <c r="C37" s="188" t="str">
        <f>VLOOKUP(B37,Startlist!B:F,2,FALSE)</f>
        <v>E9</v>
      </c>
      <c r="D37" s="226" t="str">
        <f>CONCATENATE(VLOOKUP(B37,Startlist!B:H,3,FALSE)," / ",VLOOKUP(B37,Startlist!B:H,4,FALSE))</f>
        <v>Guntis Lielkajis / Vilnis Mikelsons</v>
      </c>
      <c r="E37" s="227" t="str">
        <f>VLOOKUP(B37,Startlist!B:F,5,FALSE)</f>
        <v>LAT</v>
      </c>
      <c r="F37" s="226" t="str">
        <f>VLOOKUP(B37,Startlist!B:H,7,FALSE)</f>
        <v>Lada Samara</v>
      </c>
      <c r="G37" s="226" t="str">
        <f>VLOOKUP(B37,Startlist!B:H,6,FALSE)</f>
        <v>Guntis Lielkajis</v>
      </c>
      <c r="H37" s="164" t="str">
        <f>VLOOKUP(B37,Results!B:P,15,FALSE)</f>
        <v> 1:18.35,6</v>
      </c>
    </row>
    <row r="38" spans="1:8" ht="15" customHeight="1">
      <c r="A38" s="189">
        <f t="shared" si="0"/>
        <v>31</v>
      </c>
      <c r="B38" s="163">
        <v>67</v>
      </c>
      <c r="C38" s="188" t="str">
        <f>VLOOKUP(B38,Startlist!B:F,2,FALSE)</f>
        <v>E9</v>
      </c>
      <c r="D38" s="226" t="str">
        <f>CONCATENATE(VLOOKUP(B38,Startlist!B:H,3,FALSE)," / ",VLOOKUP(B38,Startlist!B:H,4,FALSE))</f>
        <v>Janek Jelle / Vaido Tali</v>
      </c>
      <c r="E38" s="227" t="str">
        <f>VLOOKUP(B38,Startlist!B:F,5,FALSE)</f>
        <v>EST</v>
      </c>
      <c r="F38" s="226" t="str">
        <f>VLOOKUP(B38,Startlist!B:H,7,FALSE)</f>
        <v>Lada VFTS</v>
      </c>
      <c r="G38" s="226" t="str">
        <f>VLOOKUP(B38,Startlist!B:H,6,FALSE)</f>
        <v>Tamsalu AMK</v>
      </c>
      <c r="H38" s="164" t="str">
        <f>VLOOKUP(B38,Results!B:P,15,FALSE)</f>
        <v> 1:23.36,5</v>
      </c>
    </row>
    <row r="39" spans="1:8" ht="15" customHeight="1">
      <c r="A39" s="189">
        <f t="shared" si="0"/>
        <v>32</v>
      </c>
      <c r="B39" s="163">
        <v>68</v>
      </c>
      <c r="C39" s="188" t="str">
        <f>VLOOKUP(B39,Startlist!B:F,2,FALSE)</f>
        <v>E13</v>
      </c>
      <c r="D39" s="226" t="str">
        <f>CONCATENATE(VLOOKUP(B39,Startlist!B:H,3,FALSE)," / ",VLOOKUP(B39,Startlist!B:H,4,FALSE))</f>
        <v>Kristo Laadre / Priit Pilden</v>
      </c>
      <c r="E39" s="227" t="str">
        <f>VLOOKUP(B39,Startlist!B:F,5,FALSE)</f>
        <v>EST</v>
      </c>
      <c r="F39" s="226" t="str">
        <f>VLOOKUP(B39,Startlist!B:H,7,FALSE)</f>
        <v>Gaz 51</v>
      </c>
      <c r="G39" s="226" t="str">
        <f>VLOOKUP(B39,Startlist!B:H,6,FALSE)</f>
        <v>Märjamaa Rally Team</v>
      </c>
      <c r="H39" s="164" t="str">
        <f>VLOOKUP(B39,Results!B:P,15,FALSE)</f>
        <v> 1:29.18,0</v>
      </c>
    </row>
    <row r="40" spans="1:8" ht="15" customHeight="1">
      <c r="A40" s="189">
        <f t="shared" si="0"/>
        <v>33</v>
      </c>
      <c r="B40" s="163">
        <v>69</v>
      </c>
      <c r="C40" s="188" t="str">
        <f>VLOOKUP(B40,Startlist!B:F,2,FALSE)</f>
        <v>E13</v>
      </c>
      <c r="D40" s="226" t="str">
        <f>CONCATENATE(VLOOKUP(B40,Startlist!B:H,3,FALSE)," / ",VLOOKUP(B40,Startlist!B:H,4,FALSE))</f>
        <v>Rünno Niitsalu / Jaanus Pedius</v>
      </c>
      <c r="E40" s="227" t="str">
        <f>VLOOKUP(B40,Startlist!B:F,5,FALSE)</f>
        <v>EST</v>
      </c>
      <c r="F40" s="226" t="str">
        <f>VLOOKUP(B40,Startlist!B:H,7,FALSE)</f>
        <v>Gaz 53</v>
      </c>
      <c r="G40" s="226" t="str">
        <f>VLOOKUP(B40,Startlist!B:H,6,FALSE)</f>
        <v>Märjamaa Rally Team</v>
      </c>
      <c r="H40" s="164" t="str">
        <f>VLOOKUP(B40,Results!B:P,15,FALSE)</f>
        <v> 1:35.33,3</v>
      </c>
    </row>
    <row r="41" spans="1:8" ht="15" customHeight="1">
      <c r="A41" s="189"/>
      <c r="B41" s="163">
        <v>7</v>
      </c>
      <c r="C41" s="188" t="str">
        <f>VLOOKUP(B41,Startlist!B:F,2,FALSE)</f>
        <v>N4</v>
      </c>
      <c r="D41" s="226" t="str">
        <f>CONCATENATE(VLOOKUP(B41,Startlist!B:H,3,FALSE)," / ",VLOOKUP(B41,Startlist!B:H,4,FALSE))</f>
        <v>Alexey Lukyanuk / Alexey Arnautov</v>
      </c>
      <c r="E41" s="227" t="str">
        <f>VLOOKUP(B41,Startlist!B:F,5,FALSE)</f>
        <v>RUS</v>
      </c>
      <c r="F41" s="226" t="str">
        <f>VLOOKUP(B41,Startlist!B:H,7,FALSE)</f>
        <v>Mitsubishi Lancer Evo 9</v>
      </c>
      <c r="G41" s="226" t="str">
        <f>VLOOKUP(B41,Startlist!B:H,6,FALSE)</f>
        <v>Rayban Rally Style</v>
      </c>
      <c r="H41" s="234" t="s">
        <v>2020</v>
      </c>
    </row>
    <row r="42" spans="1:8" ht="15" customHeight="1">
      <c r="A42" s="189"/>
      <c r="B42" s="163">
        <v>1</v>
      </c>
      <c r="C42" s="188" t="str">
        <f>VLOOKUP(B42,Startlist!B:F,2,FALSE)</f>
        <v>A8</v>
      </c>
      <c r="D42" s="226" t="str">
        <f>CONCATENATE(VLOOKUP(B42,Startlist!B:H,3,FALSE)," / ",VLOOKUP(B42,Startlist!B:H,4,FALSE))</f>
        <v>Georg Gross / Raigo Mōlder</v>
      </c>
      <c r="E42" s="227" t="str">
        <f>VLOOKUP(B42,Startlist!B:F,5,FALSE)</f>
        <v>EST</v>
      </c>
      <c r="F42" s="226" t="str">
        <f>VLOOKUP(B42,Startlist!B:H,7,FALSE)</f>
        <v>Ford Focus WRC</v>
      </c>
      <c r="G42" s="226" t="str">
        <f>VLOOKUP(B42,Startlist!B:H,6,FALSE)</f>
        <v>MM-Motorsport</v>
      </c>
      <c r="H42" s="229" t="s">
        <v>1565</v>
      </c>
    </row>
    <row r="43" spans="1:8" ht="15" customHeight="1">
      <c r="A43" s="189"/>
      <c r="B43" s="163">
        <v>3</v>
      </c>
      <c r="C43" s="188" t="str">
        <f>VLOOKUP(B43,Startlist!B:F,2,FALSE)</f>
        <v>R4</v>
      </c>
      <c r="D43" s="226" t="str">
        <f>CONCATENATE(VLOOKUP(B43,Startlist!B:H,3,FALSE)," / ",VLOOKUP(B43,Startlist!B:H,4,FALSE))</f>
        <v>Karl Kruuda / Martin Järveoja</v>
      </c>
      <c r="E43" s="227" t="str">
        <f>VLOOKUP(B43,Startlist!B:F,5,FALSE)</f>
        <v>EST</v>
      </c>
      <c r="F43" s="226" t="str">
        <f>VLOOKUP(B43,Startlist!B:H,7,FALSE)</f>
        <v>Ford Fiesta S2000</v>
      </c>
      <c r="G43" s="226" t="str">
        <f>VLOOKUP(B43,Startlist!B:H,6,FALSE)</f>
        <v>MM-Motorsport</v>
      </c>
      <c r="H43" s="229" t="s">
        <v>1565</v>
      </c>
    </row>
    <row r="44" spans="1:8" ht="15" customHeight="1">
      <c r="A44" s="189"/>
      <c r="B44" s="163">
        <v>8</v>
      </c>
      <c r="C44" s="188" t="str">
        <f>VLOOKUP(B44,Startlist!B:F,2,FALSE)</f>
        <v>N4</v>
      </c>
      <c r="D44" s="226" t="str">
        <f>CONCATENATE(VLOOKUP(B44,Startlist!B:H,3,FALSE)," / ",VLOOKUP(B44,Startlist!B:H,4,FALSE))</f>
        <v>Egon Kaur / Erik Lepikson</v>
      </c>
      <c r="E44" s="227" t="str">
        <f>VLOOKUP(B44,Startlist!B:F,5,FALSE)</f>
        <v>EST</v>
      </c>
      <c r="F44" s="226" t="str">
        <f>VLOOKUP(B44,Startlist!B:H,7,FALSE)</f>
        <v>Subaru Impreza</v>
      </c>
      <c r="G44" s="226" t="str">
        <f>VLOOKUP(B44,Startlist!B:H,6,FALSE)</f>
        <v>Carglass Rally Team</v>
      </c>
      <c r="H44" s="229" t="s">
        <v>1565</v>
      </c>
    </row>
    <row r="45" spans="1:8" ht="15" customHeight="1">
      <c r="A45" s="189"/>
      <c r="B45" s="163">
        <v>9</v>
      </c>
      <c r="C45" s="188" t="str">
        <f>VLOOKUP(B45,Startlist!B:F,2,FALSE)</f>
        <v>N4</v>
      </c>
      <c r="D45" s="226" t="str">
        <f>CONCATENATE(VLOOKUP(B45,Startlist!B:H,3,FALSE)," / ",VLOOKUP(B45,Startlist!B:H,4,FALSE))</f>
        <v>Raul Jeets / Andrus Toom</v>
      </c>
      <c r="E45" s="227" t="str">
        <f>VLOOKUP(B45,Startlist!B:F,5,FALSE)</f>
        <v>EST</v>
      </c>
      <c r="F45" s="226" t="str">
        <f>VLOOKUP(B45,Startlist!B:H,7,FALSE)</f>
        <v>Mitsubishi Lancer Evo 10</v>
      </c>
      <c r="G45" s="226" t="str">
        <f>VLOOKUP(B45,Startlist!B:H,6,FALSE)</f>
        <v>Team RRC</v>
      </c>
      <c r="H45" s="229" t="s">
        <v>1565</v>
      </c>
    </row>
    <row r="46" spans="1:8" ht="15" customHeight="1">
      <c r="A46" s="189"/>
      <c r="B46" s="163">
        <v>10</v>
      </c>
      <c r="C46" s="188" t="str">
        <f>VLOOKUP(B46,Startlist!B:F,2,FALSE)</f>
        <v>N4</v>
      </c>
      <c r="D46" s="226" t="str">
        <f>CONCATENATE(VLOOKUP(B46,Startlist!B:H,3,FALSE)," / ",VLOOKUP(B46,Startlist!B:H,4,FALSE))</f>
        <v>Sander Pärn / Ken Järveoja</v>
      </c>
      <c r="E46" s="227" t="str">
        <f>VLOOKUP(B46,Startlist!B:F,5,FALSE)</f>
        <v>EST</v>
      </c>
      <c r="F46" s="226" t="str">
        <f>VLOOKUP(B46,Startlist!B:H,7,FALSE)</f>
        <v>Subaru Impreza WRX STI</v>
      </c>
      <c r="G46" s="226" t="str">
        <f>VLOOKUP(B46,Startlist!B:H,6,FALSE)</f>
        <v>MM-Motorsport</v>
      </c>
      <c r="H46" s="229" t="s">
        <v>1565</v>
      </c>
    </row>
    <row r="47" spans="1:8" ht="15" customHeight="1">
      <c r="A47" s="189"/>
      <c r="B47" s="163">
        <v>12</v>
      </c>
      <c r="C47" s="188" t="str">
        <f>VLOOKUP(B47,Startlist!B:F,2,FALSE)</f>
        <v>N4</v>
      </c>
      <c r="D47" s="226" t="str">
        <f>CONCATENATE(VLOOKUP(B47,Startlist!B:H,3,FALSE)," / ",VLOOKUP(B47,Startlist!B:H,4,FALSE))</f>
        <v>Dmitry Tagirov / Anna Zavershinskaja</v>
      </c>
      <c r="E47" s="227" t="str">
        <f>VLOOKUP(B47,Startlist!B:F,5,FALSE)</f>
        <v>RUS</v>
      </c>
      <c r="F47" s="226" t="str">
        <f>VLOOKUP(B47,Startlist!B:H,7,FALSE)</f>
        <v>Mitsubishi Lancer Evo 9</v>
      </c>
      <c r="G47" s="226" t="str">
        <f>VLOOKUP(B47,Startlist!B:H,6,FALSE)</f>
        <v>Vorobjovs Racing</v>
      </c>
      <c r="H47" s="229" t="s">
        <v>1565</v>
      </c>
    </row>
    <row r="48" spans="1:8" ht="15" customHeight="1">
      <c r="A48" s="189"/>
      <c r="B48" s="163">
        <v>16</v>
      </c>
      <c r="C48" s="188" t="str">
        <f>VLOOKUP(B48,Startlist!B:F,2,FALSE)</f>
        <v>N4</v>
      </c>
      <c r="D48" s="226" t="str">
        <f>CONCATENATE(VLOOKUP(B48,Startlist!B:H,3,FALSE)," / ",VLOOKUP(B48,Startlist!B:H,4,FALSE))</f>
        <v>Oliver Ojaperv / Jarno Talve</v>
      </c>
      <c r="E48" s="227" t="str">
        <f>VLOOKUP(B48,Startlist!B:F,5,FALSE)</f>
        <v>EST</v>
      </c>
      <c r="F48" s="226" t="str">
        <f>VLOOKUP(B48,Startlist!B:H,7,FALSE)</f>
        <v>Subaru Impreza WRX STI</v>
      </c>
      <c r="G48" s="226" t="str">
        <f>VLOOKUP(B48,Startlist!B:H,6,FALSE)</f>
        <v>OK Tehnikaspordiklubi</v>
      </c>
      <c r="H48" s="229" t="s">
        <v>1565</v>
      </c>
    </row>
    <row r="49" spans="1:8" ht="15" customHeight="1">
      <c r="A49" s="189"/>
      <c r="B49" s="163">
        <v>19</v>
      </c>
      <c r="C49" s="188" t="str">
        <f>VLOOKUP(B49,Startlist!B:F,2,FALSE)</f>
        <v>E11</v>
      </c>
      <c r="D49" s="226" t="str">
        <f>CONCATENATE(VLOOKUP(B49,Startlist!B:H,3,FALSE)," / ",VLOOKUP(B49,Startlist!B:H,4,FALSE))</f>
        <v>Ago Ahu / Kalle Ahu</v>
      </c>
      <c r="E49" s="227" t="str">
        <f>VLOOKUP(B49,Startlist!B:F,5,FALSE)</f>
        <v>EST</v>
      </c>
      <c r="F49" s="226" t="str">
        <f>VLOOKUP(B49,Startlist!B:H,7,FALSE)</f>
        <v>BMW M3</v>
      </c>
      <c r="G49" s="226" t="str">
        <f>VLOOKUP(B49,Startlist!B:H,6,FALSE)</f>
        <v>Sar-Tech Motorsport</v>
      </c>
      <c r="H49" s="229" t="s">
        <v>1565</v>
      </c>
    </row>
    <row r="50" spans="1:8" ht="15" customHeight="1">
      <c r="A50" s="189"/>
      <c r="B50" s="163">
        <v>21</v>
      </c>
      <c r="C50" s="188" t="str">
        <f>VLOOKUP(B50,Startlist!B:F,2,FALSE)</f>
        <v>A6</v>
      </c>
      <c r="D50" s="226" t="str">
        <f>CONCATENATE(VLOOKUP(B50,Startlist!B:H,3,FALSE)," / ",VLOOKUP(B50,Startlist!B:H,4,FALSE))</f>
        <v>Miko-Ove Niinemäe / Martin Valter</v>
      </c>
      <c r="E50" s="227" t="str">
        <f>VLOOKUP(B50,Startlist!B:F,5,FALSE)</f>
        <v>EST</v>
      </c>
      <c r="F50" s="226" t="str">
        <f>VLOOKUP(B50,Startlist!B:H,7,FALSE)</f>
        <v>Citroen C2</v>
      </c>
      <c r="G50" s="226" t="str">
        <f>VLOOKUP(B50,Startlist!B:H,6,FALSE)</f>
        <v>Vorobjovs Racing</v>
      </c>
      <c r="H50" s="229" t="s">
        <v>1565</v>
      </c>
    </row>
    <row r="51" spans="1:8" ht="15" customHeight="1">
      <c r="A51" s="189"/>
      <c r="B51" s="163">
        <v>23</v>
      </c>
      <c r="C51" s="188" t="str">
        <f>VLOOKUP(B51,Startlist!B:F,2,FALSE)</f>
        <v>E10</v>
      </c>
      <c r="D51" s="226" t="str">
        <f>CONCATENATE(VLOOKUP(B51,Startlist!B:H,3,FALSE)," / ",VLOOKUP(B51,Startlist!B:H,4,FALSE))</f>
        <v>Janis Berkis / Edgars Ceporjus</v>
      </c>
      <c r="E51" s="227" t="str">
        <f>VLOOKUP(B51,Startlist!B:F,5,FALSE)</f>
        <v>LAT</v>
      </c>
      <c r="F51" s="226" t="str">
        <f>VLOOKUP(B51,Startlist!B:H,7,FALSE)</f>
        <v>Ford Fiesta ST</v>
      </c>
      <c r="G51" s="226" t="str">
        <f>VLOOKUP(B51,Startlist!B:H,6,FALSE)</f>
        <v>NJ Racing</v>
      </c>
      <c r="H51" s="229" t="s">
        <v>1565</v>
      </c>
    </row>
    <row r="52" spans="1:8" ht="15" customHeight="1">
      <c r="A52" s="189"/>
      <c r="B52" s="163">
        <v>24</v>
      </c>
      <c r="C52" s="188" t="str">
        <f>VLOOKUP(B52,Startlist!B:F,2,FALSE)</f>
        <v>A6</v>
      </c>
      <c r="D52" s="226" t="str">
        <f>CONCATENATE(VLOOKUP(B52,Startlist!B:H,3,FALSE)," / ",VLOOKUP(B52,Startlist!B:H,4,FALSE))</f>
        <v>Kristen Kelement / Timo Kasesalu</v>
      </c>
      <c r="E52" s="227" t="str">
        <f>VLOOKUP(B52,Startlist!B:F,5,FALSE)</f>
        <v>EST</v>
      </c>
      <c r="F52" s="226" t="str">
        <f>VLOOKUP(B52,Startlist!B:H,7,FALSE)</f>
        <v>Citroen C2 R2 Max</v>
      </c>
      <c r="G52" s="226" t="str">
        <f>VLOOKUP(B52,Startlist!B:H,6,FALSE)</f>
        <v>Oti Ralliklubi</v>
      </c>
      <c r="H52" s="229" t="s">
        <v>1565</v>
      </c>
    </row>
    <row r="53" spans="1:8" ht="15" customHeight="1">
      <c r="A53" s="189"/>
      <c r="B53" s="163">
        <v>28</v>
      </c>
      <c r="C53" s="188" t="str">
        <f>VLOOKUP(B53,Startlist!B:F,2,FALSE)</f>
        <v>N3</v>
      </c>
      <c r="D53" s="226" t="str">
        <f>CONCATENATE(VLOOKUP(B53,Startlist!B:H,3,FALSE)," / ",VLOOKUP(B53,Startlist!B:H,4,FALSE))</f>
        <v>Vladimir Ivanov / Oleg Zimin</v>
      </c>
      <c r="E53" s="227" t="str">
        <f>VLOOKUP(B53,Startlist!B:F,5,FALSE)</f>
        <v>RUS</v>
      </c>
      <c r="F53" s="226" t="str">
        <f>VLOOKUP(B53,Startlist!B:H,7,FALSE)</f>
        <v>Renault Clio</v>
      </c>
      <c r="G53" s="226" t="str">
        <f>VLOOKUP(B53,Startlist!B:H,6,FALSE)</f>
        <v>PSC Motorsport</v>
      </c>
      <c r="H53" s="229" t="s">
        <v>1565</v>
      </c>
    </row>
    <row r="54" spans="1:8" ht="15" customHeight="1">
      <c r="A54" s="189"/>
      <c r="B54" s="163">
        <v>30</v>
      </c>
      <c r="C54" s="188" t="str">
        <f>VLOOKUP(B54,Startlist!B:F,2,FALSE)</f>
        <v>E12</v>
      </c>
      <c r="D54" s="226" t="str">
        <f>CONCATENATE(VLOOKUP(B54,Startlist!B:H,3,FALSE)," / ",VLOOKUP(B54,Startlist!B:H,4,FALSE))</f>
        <v>Gatis Vecvagars / Aivars Stolders</v>
      </c>
      <c r="E54" s="227" t="str">
        <f>VLOOKUP(B54,Startlist!B:F,5,FALSE)</f>
        <v>LAT</v>
      </c>
      <c r="F54" s="226" t="str">
        <f>VLOOKUP(B54,Startlist!B:H,7,FALSE)</f>
        <v>Mitsubishi Lancer Evo 6</v>
      </c>
      <c r="G54" s="226" t="str">
        <f>VLOOKUP(B54,Startlist!B:H,6,FALSE)</f>
        <v>Ajags Latvija</v>
      </c>
      <c r="H54" s="229" t="s">
        <v>1565</v>
      </c>
    </row>
    <row r="55" spans="1:8" ht="15" customHeight="1">
      <c r="A55" s="189"/>
      <c r="B55" s="163">
        <v>32</v>
      </c>
      <c r="C55" s="188" t="str">
        <f>VLOOKUP(B55,Startlist!B:F,2,FALSE)</f>
        <v>A8</v>
      </c>
      <c r="D55" s="226" t="str">
        <f>CONCATENATE(VLOOKUP(B55,Startlist!B:H,3,FALSE)," / ",VLOOKUP(B55,Startlist!B:H,4,FALSE))</f>
        <v>Allan Ilves / Meelis Orgla</v>
      </c>
      <c r="E55" s="227" t="str">
        <f>VLOOKUP(B55,Startlist!B:F,5,FALSE)</f>
        <v>EST</v>
      </c>
      <c r="F55" s="226" t="str">
        <f>VLOOKUP(B55,Startlist!B:H,7,FALSE)</f>
        <v>Mitsubishi Lancer Evo 8</v>
      </c>
      <c r="G55" s="226" t="str">
        <f>VLOOKUP(B55,Startlist!B:H,6,FALSE)</f>
        <v>Laitserallypark</v>
      </c>
      <c r="H55" s="229" t="s">
        <v>1565</v>
      </c>
    </row>
    <row r="56" spans="1:8" ht="15" customHeight="1">
      <c r="A56" s="189"/>
      <c r="B56" s="163">
        <v>34</v>
      </c>
      <c r="C56" s="188" t="str">
        <f>VLOOKUP(B56,Startlist!B:F,2,FALSE)</f>
        <v>E11</v>
      </c>
      <c r="D56" s="226" t="str">
        <f>CONCATENATE(VLOOKUP(B56,Startlist!B:H,3,FALSE)," / ",VLOOKUP(B56,Startlist!B:H,4,FALSE))</f>
        <v>Vallo Nuuter / Eero Kikerpill</v>
      </c>
      <c r="E56" s="227" t="str">
        <f>VLOOKUP(B56,Startlist!B:F,5,FALSE)</f>
        <v>EST</v>
      </c>
      <c r="F56" s="226" t="str">
        <f>VLOOKUP(B56,Startlist!B:H,7,FALSE)</f>
        <v>BMW 325</v>
      </c>
      <c r="G56" s="226" t="str">
        <f>VLOOKUP(B56,Startlist!B:H,6,FALSE)</f>
        <v>Laitserallypark</v>
      </c>
      <c r="H56" s="229" t="s">
        <v>1565</v>
      </c>
    </row>
    <row r="57" spans="1:8" ht="15" customHeight="1">
      <c r="A57" s="189"/>
      <c r="B57" s="163">
        <v>35</v>
      </c>
      <c r="C57" s="188" t="str">
        <f>VLOOKUP(B57,Startlist!B:F,2,FALSE)</f>
        <v>E11</v>
      </c>
      <c r="D57" s="226" t="str">
        <f>CONCATENATE(VLOOKUP(B57,Startlist!B:H,3,FALSE)," / ",VLOOKUP(B57,Startlist!B:H,4,FALSE))</f>
        <v>Viljar Ventsel / Margus Sōōrumaa</v>
      </c>
      <c r="E57" s="227" t="str">
        <f>VLOOKUP(B57,Startlist!B:F,5,FALSE)</f>
        <v>EST</v>
      </c>
      <c r="F57" s="226" t="str">
        <f>VLOOKUP(B57,Startlist!B:H,7,FALSE)</f>
        <v>BMW M3</v>
      </c>
      <c r="G57" s="226" t="str">
        <f>VLOOKUP(B57,Startlist!B:H,6,FALSE)</f>
        <v>Carglass Rally Team</v>
      </c>
      <c r="H57" s="229" t="s">
        <v>1565</v>
      </c>
    </row>
    <row r="58" spans="1:8" ht="15" customHeight="1">
      <c r="A58" s="189"/>
      <c r="B58" s="163">
        <v>36</v>
      </c>
      <c r="C58" s="188" t="str">
        <f>VLOOKUP(B58,Startlist!B:F,2,FALSE)</f>
        <v>E10</v>
      </c>
      <c r="D58" s="226" t="str">
        <f>CONCATENATE(VLOOKUP(B58,Startlist!B:H,3,FALSE)," / ",VLOOKUP(B58,Startlist!B:H,4,FALSE))</f>
        <v>Raido Laulik / Tōnis Viidas</v>
      </c>
      <c r="E58" s="227" t="str">
        <f>VLOOKUP(B58,Startlist!B:F,5,FALSE)</f>
        <v>EST</v>
      </c>
      <c r="F58" s="226" t="str">
        <f>VLOOKUP(B58,Startlist!B:H,7,FALSE)</f>
        <v>Nissan Sunny GTI</v>
      </c>
      <c r="G58" s="226" t="str">
        <f>VLOOKUP(B58,Startlist!B:H,6,FALSE)</f>
        <v>Sar-Tech Motorsport</v>
      </c>
      <c r="H58" s="229" t="s">
        <v>1565</v>
      </c>
    </row>
    <row r="59" spans="1:8" ht="15" customHeight="1">
      <c r="A59" s="189"/>
      <c r="B59" s="163">
        <v>42</v>
      </c>
      <c r="C59" s="188" t="str">
        <f>VLOOKUP(B59,Startlist!B:F,2,FALSE)</f>
        <v>N3</v>
      </c>
      <c r="D59" s="226" t="str">
        <f>CONCATENATE(VLOOKUP(B59,Startlist!B:H,3,FALSE)," / ",VLOOKUP(B59,Startlist!B:H,4,FALSE))</f>
        <v>Kevin Kuusik / Carl Terras</v>
      </c>
      <c r="E59" s="227" t="str">
        <f>VLOOKUP(B59,Startlist!B:F,5,FALSE)</f>
        <v>EST</v>
      </c>
      <c r="F59" s="226" t="str">
        <f>VLOOKUP(B59,Startlist!B:H,7,FALSE)</f>
        <v>Renault Clio</v>
      </c>
      <c r="G59" s="226" t="str">
        <f>VLOOKUP(B59,Startlist!B:H,6,FALSE)</f>
        <v>OK Tehnikaspordiklubi</v>
      </c>
      <c r="H59" s="229" t="s">
        <v>1565</v>
      </c>
    </row>
    <row r="60" spans="1:8" ht="15" customHeight="1">
      <c r="A60" s="189"/>
      <c r="B60" s="163">
        <v>43</v>
      </c>
      <c r="C60" s="188" t="str">
        <f>VLOOKUP(B60,Startlist!B:F,2,FALSE)</f>
        <v>E9</v>
      </c>
      <c r="D60" s="226" t="str">
        <f>CONCATENATE(VLOOKUP(B60,Startlist!B:H,3,FALSE)," / ",VLOOKUP(B60,Startlist!B:H,4,FALSE))</f>
        <v>Henry Asi / Taaniel Tigas</v>
      </c>
      <c r="E60" s="227" t="str">
        <f>VLOOKUP(B60,Startlist!B:F,5,FALSE)</f>
        <v>EST</v>
      </c>
      <c r="F60" s="226" t="str">
        <f>VLOOKUP(B60,Startlist!B:H,7,FALSE)</f>
        <v>Lada Samara</v>
      </c>
      <c r="G60" s="226" t="str">
        <f>VLOOKUP(B60,Startlist!B:H,6,FALSE)</f>
        <v>OK Tehnikaspordiklubi</v>
      </c>
      <c r="H60" s="229" t="s">
        <v>1565</v>
      </c>
    </row>
    <row r="61" spans="1:8" ht="15" customHeight="1">
      <c r="A61" s="189"/>
      <c r="B61" s="163">
        <v>47</v>
      </c>
      <c r="C61" s="188" t="str">
        <f>VLOOKUP(B61,Startlist!B:F,2,FALSE)</f>
        <v>E10</v>
      </c>
      <c r="D61" s="226" t="str">
        <f>CONCATENATE(VLOOKUP(B61,Startlist!B:H,3,FALSE)," / ",VLOOKUP(B61,Startlist!B:H,4,FALSE))</f>
        <v>Priit Koik / Uku Heldna</v>
      </c>
      <c r="E61" s="227" t="str">
        <f>VLOOKUP(B61,Startlist!B:F,5,FALSE)</f>
        <v>EST</v>
      </c>
      <c r="F61" s="226" t="str">
        <f>VLOOKUP(B61,Startlist!B:H,7,FALSE)</f>
        <v>BMW 318IS</v>
      </c>
      <c r="G61" s="226" t="str">
        <f>VLOOKUP(B61,Startlist!B:H,6,FALSE)</f>
        <v>Laitserallypark</v>
      </c>
      <c r="H61" s="229" t="s">
        <v>1565</v>
      </c>
    </row>
    <row r="62" spans="1:8" ht="15" customHeight="1">
      <c r="A62" s="189"/>
      <c r="B62" s="163">
        <v>48</v>
      </c>
      <c r="C62" s="188" t="str">
        <f>VLOOKUP(B62,Startlist!B:F,2,FALSE)</f>
        <v>A8</v>
      </c>
      <c r="D62" s="226" t="str">
        <f>CONCATENATE(VLOOKUP(B62,Startlist!B:H,3,FALSE)," / ",VLOOKUP(B62,Startlist!B:H,4,FALSE))</f>
        <v>Rünno Ubinhain / Riho Teinveld</v>
      </c>
      <c r="E62" s="227" t="str">
        <f>VLOOKUP(B62,Startlist!B:F,5,FALSE)</f>
        <v>EST</v>
      </c>
      <c r="F62" s="226" t="str">
        <f>VLOOKUP(B62,Startlist!B:H,7,FALSE)</f>
        <v>Subaru Impreza STI</v>
      </c>
      <c r="G62" s="226" t="str">
        <f>VLOOKUP(B62,Startlist!B:H,6,FALSE)</f>
        <v>Laitserallypark</v>
      </c>
      <c r="H62" s="229" t="s">
        <v>1565</v>
      </c>
    </row>
    <row r="63" spans="1:8" ht="15" customHeight="1">
      <c r="A63" s="189"/>
      <c r="B63" s="163">
        <v>50</v>
      </c>
      <c r="C63" s="188" t="str">
        <f>VLOOKUP(B63,Startlist!B:F,2,FALSE)</f>
        <v>E10</v>
      </c>
      <c r="D63" s="226" t="str">
        <f>CONCATENATE(VLOOKUP(B63,Startlist!B:H,3,FALSE)," / ",VLOOKUP(B63,Startlist!B:H,4,FALSE))</f>
        <v>Madis Mägi / Jaan Halliste</v>
      </c>
      <c r="E63" s="227" t="str">
        <f>VLOOKUP(B63,Startlist!B:F,5,FALSE)</f>
        <v>EST</v>
      </c>
      <c r="F63" s="226" t="str">
        <f>VLOOKUP(B63,Startlist!B:H,7,FALSE)</f>
        <v>BMW Compact</v>
      </c>
      <c r="G63" s="226" t="str">
        <f>VLOOKUP(B63,Startlist!B:H,6,FALSE)</f>
        <v>Yellow Racing</v>
      </c>
      <c r="H63" s="229" t="s">
        <v>1565</v>
      </c>
    </row>
    <row r="64" spans="1:8" ht="15" customHeight="1">
      <c r="A64" s="189"/>
      <c r="B64" s="163">
        <v>51</v>
      </c>
      <c r="C64" s="188" t="str">
        <f>VLOOKUP(B64,Startlist!B:F,2,FALSE)</f>
        <v>A6</v>
      </c>
      <c r="D64" s="226" t="str">
        <f>CONCATENATE(VLOOKUP(B64,Startlist!B:H,3,FALSE)," / ",VLOOKUP(B64,Startlist!B:H,4,FALSE))</f>
        <v>Kenneth Sepp / Rein Reinsalu</v>
      </c>
      <c r="E64" s="227" t="str">
        <f>VLOOKUP(B64,Startlist!B:F,5,FALSE)</f>
        <v>EST</v>
      </c>
      <c r="F64" s="226" t="str">
        <f>VLOOKUP(B64,Startlist!B:H,7,FALSE)</f>
        <v>Citroen C2</v>
      </c>
      <c r="G64" s="226" t="str">
        <f>VLOOKUP(B64,Startlist!B:H,6,FALSE)</f>
        <v>Sar-Tech Motorsport</v>
      </c>
      <c r="H64" s="229" t="s">
        <v>1565</v>
      </c>
    </row>
    <row r="65" spans="1:8" ht="15" customHeight="1">
      <c r="A65" s="189"/>
      <c r="B65" s="163">
        <v>52</v>
      </c>
      <c r="C65" s="188" t="str">
        <f>VLOOKUP(B65,Startlist!B:F,2,FALSE)</f>
        <v>E10</v>
      </c>
      <c r="D65" s="226" t="str">
        <f>CONCATENATE(VLOOKUP(B65,Startlist!B:H,3,FALSE)," / ",VLOOKUP(B65,Startlist!B:H,4,FALSE))</f>
        <v>Kristjan Sinik / Meelis Siidirätsep</v>
      </c>
      <c r="E65" s="227" t="str">
        <f>VLOOKUP(B65,Startlist!B:F,5,FALSE)</f>
        <v>EST</v>
      </c>
      <c r="F65" s="226" t="str">
        <f>VLOOKUP(B65,Startlist!B:H,7,FALSE)</f>
        <v>Nissan Sunny</v>
      </c>
      <c r="G65" s="226" t="str">
        <f>VLOOKUP(B65,Startlist!B:H,6,FALSE)</f>
        <v>Prorex Racing</v>
      </c>
      <c r="H65" s="229" t="s">
        <v>1565</v>
      </c>
    </row>
    <row r="66" spans="1:8" ht="15" customHeight="1">
      <c r="A66" s="189"/>
      <c r="B66" s="163">
        <v>55</v>
      </c>
      <c r="C66" s="188" t="str">
        <f>VLOOKUP(B66,Startlist!B:F,2,FALSE)</f>
        <v>E10</v>
      </c>
      <c r="D66" s="226" t="str">
        <f>CONCATENATE(VLOOKUP(B66,Startlist!B:H,3,FALSE)," / ",VLOOKUP(B66,Startlist!B:H,4,FALSE))</f>
        <v>Ott Mesikäpp / Alvar Kuutok</v>
      </c>
      <c r="E66" s="227" t="str">
        <f>VLOOKUP(B66,Startlist!B:F,5,FALSE)</f>
        <v>EST</v>
      </c>
      <c r="F66" s="226" t="str">
        <f>VLOOKUP(B66,Startlist!B:H,7,FALSE)</f>
        <v>Vaz 2105</v>
      </c>
      <c r="G66" s="226" t="str">
        <f>VLOOKUP(B66,Startlist!B:H,6,FALSE)</f>
        <v>Laitserallypark</v>
      </c>
      <c r="H66" s="229" t="s">
        <v>1565</v>
      </c>
    </row>
    <row r="67" spans="1:8" ht="15" customHeight="1">
      <c r="A67" s="189"/>
      <c r="B67" s="163">
        <v>57</v>
      </c>
      <c r="C67" s="188" t="str">
        <f>VLOOKUP(B67,Startlist!B:F,2,FALSE)</f>
        <v>E10</v>
      </c>
      <c r="D67" s="226" t="str">
        <f>CONCATENATE(VLOOKUP(B67,Startlist!B:H,3,FALSE)," / ",VLOOKUP(B67,Startlist!B:H,4,FALSE))</f>
        <v>Einar Soe / Tarmo Kaseorg</v>
      </c>
      <c r="E67" s="227" t="str">
        <f>VLOOKUP(B67,Startlist!B:F,5,FALSE)</f>
        <v>EST</v>
      </c>
      <c r="F67" s="226" t="str">
        <f>VLOOKUP(B67,Startlist!B:H,7,FALSE)</f>
        <v>Toyota Starlet</v>
      </c>
      <c r="G67" s="226" t="str">
        <f>VLOOKUP(B67,Startlist!B:H,6,FALSE)</f>
        <v>Sar-Tech Motorsport</v>
      </c>
      <c r="H67" s="229" t="s">
        <v>1565</v>
      </c>
    </row>
    <row r="68" spans="1:8" ht="15" customHeight="1">
      <c r="A68" s="189"/>
      <c r="B68" s="163">
        <v>58</v>
      </c>
      <c r="C68" s="188" t="str">
        <f>VLOOKUP(B68,Startlist!B:F,2,FALSE)</f>
        <v>E10</v>
      </c>
      <c r="D68" s="226" t="str">
        <f>CONCATENATE(VLOOKUP(B68,Startlist!B:H,3,FALSE)," / ",VLOOKUP(B68,Startlist!B:H,4,FALSE))</f>
        <v>Andres Lichtfeldt / Ivar Maran</v>
      </c>
      <c r="E68" s="227" t="str">
        <f>VLOOKUP(B68,Startlist!B:F,5,FALSE)</f>
        <v>EST</v>
      </c>
      <c r="F68" s="226" t="str">
        <f>VLOOKUP(B68,Startlist!B:H,7,FALSE)</f>
        <v>Ford Escort</v>
      </c>
      <c r="G68" s="226" t="str">
        <f>VLOOKUP(B68,Startlist!B:H,6,FALSE)</f>
        <v>Tamsalu AMK</v>
      </c>
      <c r="H68" s="229" t="s">
        <v>1565</v>
      </c>
    </row>
    <row r="69" spans="1:8" ht="15" customHeight="1">
      <c r="A69" s="189"/>
      <c r="B69" s="163">
        <v>59</v>
      </c>
      <c r="C69" s="188" t="str">
        <f>VLOOKUP(B69,Startlist!B:F,2,FALSE)</f>
        <v>E10</v>
      </c>
      <c r="D69" s="226" t="str">
        <f>CONCATENATE(VLOOKUP(B69,Startlist!B:H,3,FALSE)," / ",VLOOKUP(B69,Startlist!B:H,4,FALSE))</f>
        <v>Erkko East / Margus Brant</v>
      </c>
      <c r="E69" s="227" t="str">
        <f>VLOOKUP(B69,Startlist!B:F,5,FALSE)</f>
        <v>EST</v>
      </c>
      <c r="F69" s="226" t="str">
        <f>VLOOKUP(B69,Startlist!B:H,7,FALSE)</f>
        <v>Ford Escort</v>
      </c>
      <c r="G69" s="226" t="str">
        <f>VLOOKUP(B69,Startlist!B:H,6,FALSE)</f>
        <v>Oti Ralliklubi</v>
      </c>
      <c r="H69" s="229" t="s">
        <v>1565</v>
      </c>
    </row>
    <row r="70" spans="1:8" ht="15" customHeight="1">
      <c r="A70" s="189"/>
      <c r="B70" s="163">
        <v>60</v>
      </c>
      <c r="C70" s="188" t="str">
        <f>VLOOKUP(B70,Startlist!B:F,2,FALSE)</f>
        <v>A7</v>
      </c>
      <c r="D70" s="226" t="str">
        <f>CONCATENATE(VLOOKUP(B70,Startlist!B:H,3,FALSE)," / ",VLOOKUP(B70,Startlist!B:H,4,FALSE))</f>
        <v>Valters Klavins / Maris Visinskis</v>
      </c>
      <c r="E70" s="227" t="str">
        <f>VLOOKUP(B70,Startlist!B:F,5,FALSE)</f>
        <v>LAT</v>
      </c>
      <c r="F70" s="226" t="str">
        <f>VLOOKUP(B70,Startlist!B:H,7,FALSE)</f>
        <v>Honda Civic Type-R</v>
      </c>
      <c r="G70" s="226" t="str">
        <f>VLOOKUP(B70,Startlist!B:H,6,FALSE)</f>
        <v>Vorobjovs Racing</v>
      </c>
      <c r="H70" s="229" t="s">
        <v>1565</v>
      </c>
    </row>
    <row r="71" spans="1:8" ht="15" customHeight="1">
      <c r="A71" s="189"/>
      <c r="B71" s="163">
        <v>62</v>
      </c>
      <c r="C71" s="188" t="str">
        <f>VLOOKUP(B71,Startlist!B:F,2,FALSE)</f>
        <v>E9</v>
      </c>
      <c r="D71" s="226" t="str">
        <f>CONCATENATE(VLOOKUP(B71,Startlist!B:H,3,FALSE)," / ",VLOOKUP(B71,Startlist!B:H,4,FALSE))</f>
        <v>Margus Sarja / Taavi Audova</v>
      </c>
      <c r="E71" s="227" t="str">
        <f>VLOOKUP(B71,Startlist!B:F,5,FALSE)</f>
        <v>EST</v>
      </c>
      <c r="F71" s="226" t="str">
        <f>VLOOKUP(B71,Startlist!B:H,7,FALSE)</f>
        <v>VW Golf</v>
      </c>
      <c r="G71" s="226" t="str">
        <f>VLOOKUP(B71,Startlist!B:H,6,FALSE)</f>
        <v>G.M.Racing SK</v>
      </c>
      <c r="H71" s="229" t="s">
        <v>1565</v>
      </c>
    </row>
    <row r="72" spans="1:8" ht="15" customHeight="1">
      <c r="A72" s="189"/>
      <c r="B72" s="163">
        <v>63</v>
      </c>
      <c r="C72" s="188" t="str">
        <f>VLOOKUP(B72,Startlist!B:F,2,FALSE)</f>
        <v>E10</v>
      </c>
      <c r="D72" s="226" t="str">
        <f>CONCATENATE(VLOOKUP(B72,Startlist!B:H,3,FALSE)," / ",VLOOKUP(B72,Startlist!B:H,4,FALSE))</f>
        <v>Indrek Napp / Tarmo Mägi</v>
      </c>
      <c r="E72" s="227" t="str">
        <f>VLOOKUP(B72,Startlist!B:F,5,FALSE)</f>
        <v>EST</v>
      </c>
      <c r="F72" s="226" t="str">
        <f>VLOOKUP(B72,Startlist!B:H,7,FALSE)</f>
        <v>Renault Clio</v>
      </c>
      <c r="G72" s="226" t="str">
        <f>VLOOKUP(B72,Startlist!B:H,6,FALSE)</f>
        <v>G.M.Racing SK</v>
      </c>
      <c r="H72" s="229" t="s">
        <v>1565</v>
      </c>
    </row>
    <row r="73" spans="1:8" ht="15" customHeight="1">
      <c r="A73" s="189"/>
      <c r="B73" s="163">
        <v>66</v>
      </c>
      <c r="C73" s="188" t="str">
        <f>VLOOKUP(B73,Startlist!B:F,2,FALSE)</f>
        <v>E9</v>
      </c>
      <c r="D73" s="226" t="str">
        <f>CONCATENATE(VLOOKUP(B73,Startlist!B:H,3,FALSE)," / ",VLOOKUP(B73,Startlist!B:H,4,FALSE))</f>
        <v>Raigo Vilbiks / Alari Jüriöö</v>
      </c>
      <c r="E73" s="227" t="str">
        <f>VLOOKUP(B73,Startlist!B:F,5,FALSE)</f>
        <v>EST</v>
      </c>
      <c r="F73" s="226" t="str">
        <f>VLOOKUP(B73,Startlist!B:H,7,FALSE)</f>
        <v>Lada Samara</v>
      </c>
      <c r="G73" s="226" t="str">
        <f>VLOOKUP(B73,Startlist!B:H,6,FALSE)</f>
        <v>Laitserallypark</v>
      </c>
      <c r="H73" s="229" t="s">
        <v>1565</v>
      </c>
    </row>
    <row r="74" spans="1:8" ht="15" customHeight="1">
      <c r="A74" s="189"/>
      <c r="B74" s="163">
        <v>71</v>
      </c>
      <c r="C74" s="188" t="str">
        <f>VLOOKUP(B74,Startlist!B:F,2,FALSE)</f>
        <v>N4</v>
      </c>
      <c r="D74" s="226" t="str">
        <f>CONCATENATE(VLOOKUP(B74,Startlist!B:H,3,FALSE)," / ",VLOOKUP(B74,Startlist!B:H,4,FALSE))</f>
        <v>Igor Bulantsev / Aleksey Kurnosov</v>
      </c>
      <c r="E74" s="227" t="str">
        <f>VLOOKUP(B74,Startlist!B:F,5,FALSE)</f>
        <v>RUS</v>
      </c>
      <c r="F74" s="226" t="str">
        <f>VLOOKUP(B74,Startlist!B:H,7,FALSE)</f>
        <v>Mitsubishi Lancer Evo 10</v>
      </c>
      <c r="G74" s="226" t="str">
        <f>VLOOKUP(B74,Startlist!B:H,6,FALSE)</f>
        <v>ASRT</v>
      </c>
      <c r="H74" s="229" t="s">
        <v>1565</v>
      </c>
    </row>
    <row r="75" spans="1:8" ht="12.75">
      <c r="A75" s="166"/>
      <c r="B75" s="115"/>
      <c r="C75" s="115"/>
      <c r="D75" s="115"/>
      <c r="E75" s="115"/>
      <c r="F75" s="167"/>
      <c r="G75" s="115"/>
      <c r="H75" s="228"/>
    </row>
    <row r="76" spans="1:8" ht="12.75">
      <c r="A76" s="166"/>
      <c r="B76" s="115"/>
      <c r="C76" s="115"/>
      <c r="D76" s="115"/>
      <c r="E76" s="115"/>
      <c r="F76" s="167"/>
      <c r="G76" s="115"/>
      <c r="H76" s="228"/>
    </row>
    <row r="77" spans="1:8" ht="12.75">
      <c r="A77" s="166"/>
      <c r="B77" s="115"/>
      <c r="C77" s="115"/>
      <c r="D77" s="115"/>
      <c r="E77" s="115"/>
      <c r="F77" s="167"/>
      <c r="G77" s="115"/>
      <c r="H77" s="228"/>
    </row>
    <row r="78" spans="1:8" ht="12.75">
      <c r="A78" s="166"/>
      <c r="B78" s="115"/>
      <c r="C78" s="115"/>
      <c r="D78" s="115"/>
      <c r="E78" s="115"/>
      <c r="F78" s="167"/>
      <c r="G78" s="115"/>
      <c r="H78" s="228"/>
    </row>
    <row r="79" spans="1:8" ht="12.75">
      <c r="A79" s="166"/>
      <c r="B79" s="115"/>
      <c r="C79" s="115"/>
      <c r="D79" s="115"/>
      <c r="E79" s="115"/>
      <c r="F79" s="167"/>
      <c r="G79" s="115"/>
      <c r="H79" s="228"/>
    </row>
    <row r="80" spans="1:8" ht="12.75">
      <c r="A80" s="166"/>
      <c r="B80" s="115"/>
      <c r="C80" s="115"/>
      <c r="D80" s="115"/>
      <c r="E80" s="115"/>
      <c r="F80" s="167"/>
      <c r="G80" s="115"/>
      <c r="H80" s="228"/>
    </row>
    <row r="81" spans="1:8" ht="12.75">
      <c r="A81" s="166"/>
      <c r="B81" s="115"/>
      <c r="C81" s="115"/>
      <c r="D81" s="115"/>
      <c r="E81" s="115"/>
      <c r="F81" s="167"/>
      <c r="G81" s="115"/>
      <c r="H81" s="228"/>
    </row>
    <row r="82" spans="1:8" ht="12.75">
      <c r="A82" s="166"/>
      <c r="B82" s="115"/>
      <c r="C82" s="115"/>
      <c r="D82" s="115"/>
      <c r="E82" s="115"/>
      <c r="F82" s="167"/>
      <c r="G82" s="115"/>
      <c r="H82" s="228"/>
    </row>
    <row r="83" spans="1:8" ht="12.75">
      <c r="A83" s="166"/>
      <c r="B83" s="115"/>
      <c r="C83" s="115"/>
      <c r="D83" s="115"/>
      <c r="E83" s="115"/>
      <c r="F83" s="167"/>
      <c r="G83" s="115"/>
      <c r="H83" s="228"/>
    </row>
    <row r="84" spans="1:8" ht="12.75">
      <c r="A84" s="166"/>
      <c r="B84" s="115"/>
      <c r="C84" s="115"/>
      <c r="D84" s="115"/>
      <c r="E84" s="115"/>
      <c r="F84" s="167"/>
      <c r="G84" s="115"/>
      <c r="H84" s="228"/>
    </row>
    <row r="85" spans="1:8" ht="12.75">
      <c r="A85" s="166"/>
      <c r="B85" s="115"/>
      <c r="C85" s="115"/>
      <c r="D85" s="115"/>
      <c r="E85" s="115"/>
      <c r="F85" s="167"/>
      <c r="G85" s="115"/>
      <c r="H85" s="228"/>
    </row>
    <row r="86" spans="1:8" ht="12.75">
      <c r="A86" s="166"/>
      <c r="B86" s="115"/>
      <c r="C86" s="115"/>
      <c r="D86" s="115"/>
      <c r="E86" s="115"/>
      <c r="F86" s="167"/>
      <c r="G86" s="115"/>
      <c r="H86" s="228"/>
    </row>
    <row r="87" spans="1:8" ht="12.75">
      <c r="A87" s="166"/>
      <c r="B87" s="115"/>
      <c r="C87" s="115"/>
      <c r="D87" s="115"/>
      <c r="E87" s="115"/>
      <c r="F87" s="167"/>
      <c r="G87" s="115"/>
      <c r="H87" s="228"/>
    </row>
    <row r="88" spans="1:8" ht="12.75">
      <c r="A88" s="166"/>
      <c r="B88" s="115"/>
      <c r="C88" s="115"/>
      <c r="D88" s="115"/>
      <c r="E88" s="115"/>
      <c r="F88" s="167"/>
      <c r="G88" s="115"/>
      <c r="H88" s="228"/>
    </row>
    <row r="89" spans="1:8" ht="12.75">
      <c r="A89" s="166"/>
      <c r="B89" s="115"/>
      <c r="C89" s="115"/>
      <c r="D89" s="115"/>
      <c r="E89" s="115"/>
      <c r="F89" s="167"/>
      <c r="G89" s="115"/>
      <c r="H89" s="228"/>
    </row>
    <row r="90" spans="1:8" ht="12.75">
      <c r="A90" s="166"/>
      <c r="B90" s="115"/>
      <c r="C90" s="115"/>
      <c r="D90" s="115"/>
      <c r="E90" s="115"/>
      <c r="F90" s="167"/>
      <c r="G90" s="115"/>
      <c r="H90" s="228"/>
    </row>
    <row r="91" spans="1:8" ht="12.75">
      <c r="A91" s="166"/>
      <c r="B91" s="115"/>
      <c r="C91" s="115"/>
      <c r="D91" s="115"/>
      <c r="E91" s="115"/>
      <c r="F91" s="167"/>
      <c r="G91" s="115"/>
      <c r="H91" s="228"/>
    </row>
    <row r="92" spans="1:8" ht="12.75">
      <c r="A92" s="166"/>
      <c r="B92" s="115"/>
      <c r="C92" s="115"/>
      <c r="D92" s="115"/>
      <c r="E92" s="115"/>
      <c r="F92" s="167"/>
      <c r="G92" s="115"/>
      <c r="H92" s="228"/>
    </row>
    <row r="93" spans="1:8" ht="12.75">
      <c r="A93" s="166"/>
      <c r="B93" s="115"/>
      <c r="C93" s="115"/>
      <c r="D93" s="115"/>
      <c r="E93" s="115"/>
      <c r="F93" s="167"/>
      <c r="G93" s="115"/>
      <c r="H93" s="228"/>
    </row>
    <row r="94" spans="1:8" ht="12.75">
      <c r="A94" s="166"/>
      <c r="B94" s="115"/>
      <c r="C94" s="115"/>
      <c r="D94" s="115"/>
      <c r="E94" s="115"/>
      <c r="F94" s="167"/>
      <c r="G94" s="115"/>
      <c r="H94" s="228"/>
    </row>
    <row r="95" spans="1:8" ht="12.75">
      <c r="A95" s="166"/>
      <c r="B95" s="115"/>
      <c r="C95" s="115"/>
      <c r="D95" s="115"/>
      <c r="E95" s="115"/>
      <c r="F95" s="167"/>
      <c r="G95" s="115"/>
      <c r="H95" s="228"/>
    </row>
    <row r="96" spans="1:8" ht="12.75">
      <c r="A96" s="166"/>
      <c r="B96" s="115"/>
      <c r="C96" s="115"/>
      <c r="D96" s="115"/>
      <c r="E96" s="115"/>
      <c r="F96" s="167"/>
      <c r="G96" s="115"/>
      <c r="H96" s="228"/>
    </row>
    <row r="97" spans="1:8" ht="12.75">
      <c r="A97" s="166"/>
      <c r="B97" s="115"/>
      <c r="C97" s="115"/>
      <c r="D97" s="115"/>
      <c r="E97" s="115"/>
      <c r="F97" s="167"/>
      <c r="G97" s="115"/>
      <c r="H97" s="228"/>
    </row>
    <row r="98" spans="1:8" ht="12.75">
      <c r="A98" s="166"/>
      <c r="B98" s="115"/>
      <c r="C98" s="115"/>
      <c r="D98" s="115"/>
      <c r="E98" s="115"/>
      <c r="F98" s="167"/>
      <c r="G98" s="115"/>
      <c r="H98" s="228"/>
    </row>
    <row r="99" spans="1:8" ht="12.75">
      <c r="A99" s="166"/>
      <c r="B99" s="115"/>
      <c r="C99" s="115"/>
      <c r="D99" s="115"/>
      <c r="E99" s="115"/>
      <c r="F99" s="167"/>
      <c r="G99" s="115"/>
      <c r="H99" s="228"/>
    </row>
    <row r="100" spans="1:8" ht="12.75">
      <c r="A100" s="166"/>
      <c r="B100" s="115"/>
      <c r="C100" s="115"/>
      <c r="D100" s="115"/>
      <c r="E100" s="115"/>
      <c r="F100" s="167"/>
      <c r="G100" s="115"/>
      <c r="H100" s="228"/>
    </row>
    <row r="101" spans="1:8" ht="12.75">
      <c r="A101" s="166"/>
      <c r="B101" s="115"/>
      <c r="C101" s="115"/>
      <c r="D101" s="115"/>
      <c r="E101" s="115"/>
      <c r="F101" s="167"/>
      <c r="G101" s="115"/>
      <c r="H101" s="228"/>
    </row>
    <row r="102" spans="1:8" ht="12.75">
      <c r="A102" s="166"/>
      <c r="B102" s="115"/>
      <c r="C102" s="115"/>
      <c r="D102" s="115"/>
      <c r="E102" s="115"/>
      <c r="F102" s="167"/>
      <c r="G102" s="115"/>
      <c r="H102" s="228"/>
    </row>
    <row r="103" spans="1:8" ht="12.75">
      <c r="A103" s="166"/>
      <c r="B103" s="115"/>
      <c r="C103" s="115"/>
      <c r="D103" s="115"/>
      <c r="E103" s="115"/>
      <c r="F103" s="167"/>
      <c r="G103" s="115"/>
      <c r="H103" s="228"/>
    </row>
    <row r="104" spans="1:8" ht="12.75">
      <c r="A104" s="166"/>
      <c r="B104" s="115"/>
      <c r="C104" s="115"/>
      <c r="D104" s="115"/>
      <c r="E104" s="115"/>
      <c r="F104" s="167"/>
      <c r="G104" s="115"/>
      <c r="H104" s="228"/>
    </row>
    <row r="105" spans="1:8" ht="12.75">
      <c r="A105" s="166"/>
      <c r="B105" s="115"/>
      <c r="C105" s="115"/>
      <c r="D105" s="115"/>
      <c r="E105" s="115"/>
      <c r="F105" s="167"/>
      <c r="G105" s="115"/>
      <c r="H105" s="228"/>
    </row>
    <row r="106" spans="1:8" ht="12.75">
      <c r="A106" s="166"/>
      <c r="B106" s="115"/>
      <c r="C106" s="115"/>
      <c r="D106" s="115"/>
      <c r="E106" s="115"/>
      <c r="F106" s="167"/>
      <c r="G106" s="115"/>
      <c r="H106" s="228"/>
    </row>
    <row r="107" spans="1:8" ht="12.75">
      <c r="A107" s="166"/>
      <c r="B107" s="115"/>
      <c r="C107" s="115"/>
      <c r="D107" s="115"/>
      <c r="E107" s="115"/>
      <c r="F107" s="167"/>
      <c r="G107" s="115"/>
      <c r="H107" s="228"/>
    </row>
    <row r="108" spans="1:8" ht="12.75">
      <c r="A108" s="166"/>
      <c r="B108" s="115"/>
      <c r="C108" s="115"/>
      <c r="D108" s="115"/>
      <c r="E108" s="115"/>
      <c r="F108" s="167"/>
      <c r="G108" s="115"/>
      <c r="H108" s="228"/>
    </row>
    <row r="109" spans="1:8" ht="12.75">
      <c r="A109" s="166"/>
      <c r="B109" s="115"/>
      <c r="C109" s="115"/>
      <c r="D109" s="115"/>
      <c r="E109" s="115"/>
      <c r="F109" s="167"/>
      <c r="G109" s="115"/>
      <c r="H109" s="228"/>
    </row>
    <row r="110" spans="1:8" ht="12.75">
      <c r="A110" s="166"/>
      <c r="B110" s="115"/>
      <c r="C110" s="115"/>
      <c r="D110" s="115"/>
      <c r="E110" s="115"/>
      <c r="F110" s="167"/>
      <c r="G110" s="115"/>
      <c r="H110" s="228"/>
    </row>
    <row r="111" spans="1:8" ht="12.75">
      <c r="A111" s="166"/>
      <c r="B111" s="115"/>
      <c r="C111" s="115"/>
      <c r="D111" s="115"/>
      <c r="E111" s="115"/>
      <c r="F111" s="167"/>
      <c r="G111" s="115"/>
      <c r="H111" s="228"/>
    </row>
    <row r="112" spans="1:8" ht="12.75">
      <c r="A112" s="166"/>
      <c r="B112" s="115"/>
      <c r="C112" s="115"/>
      <c r="D112" s="115"/>
      <c r="E112" s="115"/>
      <c r="F112" s="167"/>
      <c r="G112" s="115"/>
      <c r="H112" s="228"/>
    </row>
    <row r="113" spans="1:8" ht="12.75">
      <c r="A113" s="166"/>
      <c r="B113" s="115"/>
      <c r="C113" s="115"/>
      <c r="D113" s="115"/>
      <c r="E113" s="115"/>
      <c r="F113" s="167"/>
      <c r="G113" s="115"/>
      <c r="H113" s="228"/>
    </row>
    <row r="114" spans="1:8" ht="12.75">
      <c r="A114" s="166"/>
      <c r="B114" s="115"/>
      <c r="C114" s="115"/>
      <c r="D114" s="115"/>
      <c r="E114" s="115"/>
      <c r="F114" s="167"/>
      <c r="G114" s="115"/>
      <c r="H114" s="228"/>
    </row>
    <row r="115" spans="1:8" ht="12.75">
      <c r="A115" s="166"/>
      <c r="B115" s="115"/>
      <c r="C115" s="115"/>
      <c r="D115" s="115"/>
      <c r="E115" s="115"/>
      <c r="F115" s="167"/>
      <c r="G115" s="115"/>
      <c r="H115" s="228"/>
    </row>
    <row r="116" spans="1:8" ht="12.75">
      <c r="A116" s="166"/>
      <c r="B116" s="115"/>
      <c r="C116" s="115"/>
      <c r="D116" s="115"/>
      <c r="E116" s="115"/>
      <c r="F116" s="167"/>
      <c r="G116" s="115"/>
      <c r="H116" s="228"/>
    </row>
    <row r="117" spans="1:8" ht="12.75">
      <c r="A117" s="166"/>
      <c r="B117" s="115"/>
      <c r="C117" s="115"/>
      <c r="D117" s="115"/>
      <c r="E117" s="115"/>
      <c r="F117" s="167"/>
      <c r="G117" s="115"/>
      <c r="H117" s="228"/>
    </row>
    <row r="118" spans="1:8" ht="12.75">
      <c r="A118" s="166"/>
      <c r="B118" s="115"/>
      <c r="C118" s="115"/>
      <c r="D118" s="115"/>
      <c r="E118" s="115"/>
      <c r="F118" s="167"/>
      <c r="G118" s="115"/>
      <c r="H118" s="228"/>
    </row>
    <row r="119" spans="1:8" ht="12.75">
      <c r="A119" s="166"/>
      <c r="B119" s="115"/>
      <c r="C119" s="115"/>
      <c r="D119" s="115"/>
      <c r="E119" s="115"/>
      <c r="F119" s="167"/>
      <c r="G119" s="115"/>
      <c r="H119" s="228"/>
    </row>
    <row r="120" spans="1:8" ht="12.75">
      <c r="A120" s="166"/>
      <c r="B120" s="115"/>
      <c r="C120" s="115"/>
      <c r="D120" s="115"/>
      <c r="E120" s="115"/>
      <c r="F120" s="167"/>
      <c r="G120" s="115"/>
      <c r="H120" s="228"/>
    </row>
    <row r="121" spans="1:8" ht="12.75">
      <c r="A121" s="166"/>
      <c r="B121" s="115"/>
      <c r="C121" s="115"/>
      <c r="D121" s="115"/>
      <c r="E121" s="115"/>
      <c r="F121" s="167"/>
      <c r="G121" s="115"/>
      <c r="H121" s="228"/>
    </row>
    <row r="122" spans="1:8" ht="12.75">
      <c r="A122" s="166"/>
      <c r="B122" s="115"/>
      <c r="C122" s="115"/>
      <c r="D122" s="115"/>
      <c r="E122" s="115"/>
      <c r="F122" s="167"/>
      <c r="G122" s="115"/>
      <c r="H122" s="228"/>
    </row>
    <row r="123" spans="1:8" ht="12.75">
      <c r="A123" s="166"/>
      <c r="B123" s="115"/>
      <c r="C123" s="115"/>
      <c r="D123" s="115"/>
      <c r="E123" s="115"/>
      <c r="F123" s="167"/>
      <c r="G123" s="115"/>
      <c r="H123" s="228"/>
    </row>
    <row r="124" spans="1:8" ht="12.75">
      <c r="A124" s="166"/>
      <c r="B124" s="115"/>
      <c r="C124" s="115"/>
      <c r="D124" s="115"/>
      <c r="E124" s="115"/>
      <c r="F124" s="167"/>
      <c r="G124" s="115"/>
      <c r="H124" s="228"/>
    </row>
    <row r="125" spans="1:8" ht="12.75">
      <c r="A125" s="166"/>
      <c r="B125" s="115"/>
      <c r="C125" s="115"/>
      <c r="D125" s="115"/>
      <c r="E125" s="115"/>
      <c r="F125" s="167"/>
      <c r="G125" s="115"/>
      <c r="H125" s="228"/>
    </row>
    <row r="126" spans="1:8" ht="12.75">
      <c r="A126" s="166"/>
      <c r="B126" s="115"/>
      <c r="C126" s="115"/>
      <c r="D126" s="115"/>
      <c r="E126" s="115"/>
      <c r="F126" s="167"/>
      <c r="G126" s="115"/>
      <c r="H126" s="228"/>
    </row>
    <row r="127" spans="1:8" ht="12.75">
      <c r="A127" s="166"/>
      <c r="B127" s="115"/>
      <c r="C127" s="115"/>
      <c r="D127" s="115"/>
      <c r="E127" s="115"/>
      <c r="F127" s="167"/>
      <c r="G127" s="115"/>
      <c r="H127" s="228"/>
    </row>
    <row r="128" spans="1:8" ht="12.75">
      <c r="A128" s="166"/>
      <c r="B128" s="115"/>
      <c r="C128" s="115"/>
      <c r="D128" s="115"/>
      <c r="E128" s="115"/>
      <c r="F128" s="167"/>
      <c r="G128" s="115"/>
      <c r="H128" s="228"/>
    </row>
    <row r="129" spans="1:8" ht="12.75">
      <c r="A129" s="166"/>
      <c r="B129" s="115"/>
      <c r="C129" s="115"/>
      <c r="D129" s="115"/>
      <c r="E129" s="115"/>
      <c r="F129" s="167"/>
      <c r="G129" s="115"/>
      <c r="H129" s="228"/>
    </row>
    <row r="130" spans="1:8" ht="12.75">
      <c r="A130" s="166"/>
      <c r="B130" s="115"/>
      <c r="C130" s="115"/>
      <c r="D130" s="115"/>
      <c r="E130" s="115"/>
      <c r="F130" s="167"/>
      <c r="G130" s="115"/>
      <c r="H130" s="228"/>
    </row>
    <row r="131" spans="1:8" ht="12.75">
      <c r="A131" s="166"/>
      <c r="B131" s="115"/>
      <c r="C131" s="115"/>
      <c r="D131" s="115"/>
      <c r="E131" s="115"/>
      <c r="F131" s="167"/>
      <c r="G131" s="115"/>
      <c r="H131" s="228"/>
    </row>
    <row r="132" spans="1:8" ht="12.75">
      <c r="A132" s="166"/>
      <c r="B132" s="115"/>
      <c r="C132" s="115"/>
      <c r="D132" s="115"/>
      <c r="E132" s="115"/>
      <c r="F132" s="167"/>
      <c r="G132" s="115"/>
      <c r="H132" s="228"/>
    </row>
    <row r="133" spans="1:8" ht="12.75">
      <c r="A133" s="166"/>
      <c r="B133" s="115"/>
      <c r="C133" s="115"/>
      <c r="D133" s="115"/>
      <c r="E133" s="115"/>
      <c r="F133" s="167"/>
      <c r="G133" s="115"/>
      <c r="H133" s="228"/>
    </row>
    <row r="134" spans="1:8" ht="12.75">
      <c r="A134" s="166"/>
      <c r="B134" s="115"/>
      <c r="C134" s="115"/>
      <c r="D134" s="115"/>
      <c r="E134" s="115"/>
      <c r="F134" s="167"/>
      <c r="G134" s="115"/>
      <c r="H134" s="228"/>
    </row>
    <row r="135" spans="1:8" ht="12.75">
      <c r="A135" s="166"/>
      <c r="B135" s="115"/>
      <c r="C135" s="115"/>
      <c r="D135" s="115"/>
      <c r="E135" s="115"/>
      <c r="F135" s="167"/>
      <c r="G135" s="115"/>
      <c r="H135" s="228"/>
    </row>
    <row r="136" spans="1:8" ht="12.75">
      <c r="A136" s="166"/>
      <c r="B136" s="115"/>
      <c r="C136" s="115"/>
      <c r="D136" s="115"/>
      <c r="E136" s="115"/>
      <c r="F136" s="167"/>
      <c r="G136" s="115"/>
      <c r="H136" s="228"/>
    </row>
    <row r="137" spans="1:8" ht="12.75">
      <c r="A137" s="166"/>
      <c r="B137" s="115"/>
      <c r="C137" s="115"/>
      <c r="D137" s="115"/>
      <c r="E137" s="115"/>
      <c r="F137" s="167"/>
      <c r="G137" s="115"/>
      <c r="H137" s="228"/>
    </row>
    <row r="138" spans="1:8" ht="12.75">
      <c r="A138" s="166"/>
      <c r="B138" s="115"/>
      <c r="C138" s="115"/>
      <c r="D138" s="115"/>
      <c r="E138" s="115"/>
      <c r="F138" s="167"/>
      <c r="G138" s="115"/>
      <c r="H138" s="228"/>
    </row>
    <row r="139" spans="1:8" ht="12.75">
      <c r="A139" s="166"/>
      <c r="B139" s="115"/>
      <c r="C139" s="115"/>
      <c r="D139" s="115"/>
      <c r="E139" s="115"/>
      <c r="F139" s="167"/>
      <c r="G139" s="115"/>
      <c r="H139" s="228"/>
    </row>
    <row r="140" spans="1:8" ht="12.75">
      <c r="A140" s="166"/>
      <c r="B140" s="115"/>
      <c r="C140" s="115"/>
      <c r="D140" s="115"/>
      <c r="E140" s="115"/>
      <c r="F140" s="167"/>
      <c r="G140" s="115"/>
      <c r="H140" s="228"/>
    </row>
    <row r="141" spans="1:8" ht="12.75">
      <c r="A141" s="166"/>
      <c r="B141" s="115"/>
      <c r="C141" s="115"/>
      <c r="D141" s="115"/>
      <c r="E141" s="115"/>
      <c r="F141" s="167"/>
      <c r="G141" s="115"/>
      <c r="H141" s="228"/>
    </row>
    <row r="142" spans="1:8" ht="12.75">
      <c r="A142" s="166"/>
      <c r="B142" s="115"/>
      <c r="C142" s="115"/>
      <c r="D142" s="115"/>
      <c r="E142" s="115"/>
      <c r="F142" s="167"/>
      <c r="G142" s="115"/>
      <c r="H142" s="228"/>
    </row>
    <row r="143" spans="1:8" ht="12.75">
      <c r="A143" s="166"/>
      <c r="B143" s="115"/>
      <c r="C143" s="115"/>
      <c r="D143" s="115"/>
      <c r="E143" s="115"/>
      <c r="F143" s="167"/>
      <c r="G143" s="115"/>
      <c r="H143" s="228"/>
    </row>
    <row r="144" spans="1:8" ht="12.75">
      <c r="A144" s="166"/>
      <c r="B144" s="115"/>
      <c r="C144" s="115"/>
      <c r="D144" s="115"/>
      <c r="E144" s="115"/>
      <c r="F144" s="167"/>
      <c r="G144" s="115"/>
      <c r="H144" s="228"/>
    </row>
    <row r="145" spans="1:8" ht="12.75">
      <c r="A145" s="166"/>
      <c r="B145" s="115"/>
      <c r="C145" s="115"/>
      <c r="D145" s="115"/>
      <c r="E145" s="115"/>
      <c r="F145" s="167"/>
      <c r="G145" s="115"/>
      <c r="H145" s="228"/>
    </row>
    <row r="146" spans="1:8" ht="12.75">
      <c r="A146" s="166"/>
      <c r="B146" s="115"/>
      <c r="C146" s="115"/>
      <c r="D146" s="115"/>
      <c r="E146" s="115"/>
      <c r="F146" s="167"/>
      <c r="G146" s="115"/>
      <c r="H146" s="228"/>
    </row>
    <row r="147" spans="1:8" ht="12.75">
      <c r="A147" s="166"/>
      <c r="B147" s="115"/>
      <c r="C147" s="115"/>
      <c r="D147" s="115"/>
      <c r="E147" s="115"/>
      <c r="F147" s="167"/>
      <c r="G147" s="115"/>
      <c r="H147" s="228"/>
    </row>
    <row r="148" spans="1:8" ht="12.75">
      <c r="A148" s="166"/>
      <c r="B148" s="115"/>
      <c r="C148" s="115"/>
      <c r="D148" s="115"/>
      <c r="E148" s="115"/>
      <c r="F148" s="167"/>
      <c r="G148" s="115"/>
      <c r="H148" s="228"/>
    </row>
    <row r="149" spans="1:8" ht="12.75">
      <c r="A149" s="166"/>
      <c r="B149" s="115"/>
      <c r="C149" s="115"/>
      <c r="D149" s="115"/>
      <c r="E149" s="115"/>
      <c r="F149" s="167"/>
      <c r="G149" s="115"/>
      <c r="H149" s="228"/>
    </row>
    <row r="150" spans="1:8" ht="12.75">
      <c r="A150" s="166"/>
      <c r="B150" s="115"/>
      <c r="C150" s="115"/>
      <c r="D150" s="115"/>
      <c r="E150" s="115"/>
      <c r="F150" s="167"/>
      <c r="G150" s="115"/>
      <c r="H150" s="228"/>
    </row>
    <row r="151" spans="1:8" ht="12.75">
      <c r="A151" s="166"/>
      <c r="B151" s="115"/>
      <c r="C151" s="115"/>
      <c r="D151" s="115"/>
      <c r="E151" s="115"/>
      <c r="F151" s="167"/>
      <c r="G151" s="115"/>
      <c r="H151" s="228"/>
    </row>
    <row r="152" spans="1:8" ht="12.75">
      <c r="A152" s="166"/>
      <c r="B152" s="115"/>
      <c r="C152" s="115"/>
      <c r="D152" s="115"/>
      <c r="E152" s="115"/>
      <c r="F152" s="167"/>
      <c r="G152" s="115"/>
      <c r="H152" s="228"/>
    </row>
    <row r="153" spans="1:8" ht="12.75">
      <c r="A153" s="166"/>
      <c r="B153" s="115"/>
      <c r="C153" s="115"/>
      <c r="D153" s="115"/>
      <c r="E153" s="115"/>
      <c r="F153" s="167"/>
      <c r="G153" s="115"/>
      <c r="H153" s="228"/>
    </row>
    <row r="154" spans="1:8" ht="12.75">
      <c r="A154" s="166"/>
      <c r="B154" s="115"/>
      <c r="C154" s="115"/>
      <c r="D154" s="115"/>
      <c r="E154" s="115"/>
      <c r="F154" s="167"/>
      <c r="G154" s="115"/>
      <c r="H154" s="228"/>
    </row>
    <row r="155" spans="1:8" ht="12.75">
      <c r="A155" s="166"/>
      <c r="B155" s="115"/>
      <c r="C155" s="115"/>
      <c r="D155" s="115"/>
      <c r="E155" s="115"/>
      <c r="F155" s="167"/>
      <c r="G155" s="115"/>
      <c r="H155" s="228"/>
    </row>
    <row r="156" spans="1:8" ht="12.75">
      <c r="A156" s="166"/>
      <c r="B156" s="115"/>
      <c r="C156" s="115"/>
      <c r="D156" s="115"/>
      <c r="E156" s="115"/>
      <c r="F156" s="167"/>
      <c r="G156" s="115"/>
      <c r="H156" s="228"/>
    </row>
    <row r="157" spans="1:8" ht="12.75">
      <c r="A157" s="166"/>
      <c r="B157" s="115"/>
      <c r="C157" s="115"/>
      <c r="D157" s="115"/>
      <c r="E157" s="115"/>
      <c r="F157" s="167"/>
      <c r="G157" s="115"/>
      <c r="H157" s="228"/>
    </row>
    <row r="158" spans="1:8" ht="12.75">
      <c r="A158" s="166"/>
      <c r="B158" s="115"/>
      <c r="C158" s="115"/>
      <c r="D158" s="115"/>
      <c r="E158" s="115"/>
      <c r="F158" s="167"/>
      <c r="G158" s="115"/>
      <c r="H158" s="228"/>
    </row>
    <row r="159" spans="1:8" ht="12.75">
      <c r="A159" s="166"/>
      <c r="B159" s="115"/>
      <c r="C159" s="115"/>
      <c r="D159" s="115"/>
      <c r="E159" s="115"/>
      <c r="F159" s="167"/>
      <c r="G159" s="115"/>
      <c r="H159" s="228"/>
    </row>
    <row r="160" spans="1:8" ht="12.75">
      <c r="A160" s="166"/>
      <c r="B160" s="115"/>
      <c r="C160" s="115"/>
      <c r="D160" s="115"/>
      <c r="E160" s="115"/>
      <c r="F160" s="167"/>
      <c r="G160" s="115"/>
      <c r="H160" s="228"/>
    </row>
    <row r="161" spans="1:8" ht="12.75">
      <c r="A161" s="166"/>
      <c r="B161" s="115"/>
      <c r="C161" s="115"/>
      <c r="D161" s="115"/>
      <c r="E161" s="115"/>
      <c r="F161" s="167"/>
      <c r="G161" s="115"/>
      <c r="H161" s="228"/>
    </row>
    <row r="162" spans="1:8" ht="12.75">
      <c r="A162" s="166"/>
      <c r="B162" s="115"/>
      <c r="C162" s="115"/>
      <c r="D162" s="115"/>
      <c r="E162" s="115"/>
      <c r="F162" s="167"/>
      <c r="G162" s="115"/>
      <c r="H162" s="228"/>
    </row>
    <row r="163" spans="1:8" ht="12.75">
      <c r="A163" s="166"/>
      <c r="B163" s="115"/>
      <c r="C163" s="115"/>
      <c r="D163" s="115"/>
      <c r="E163" s="115"/>
      <c r="F163" s="167"/>
      <c r="G163" s="115"/>
      <c r="H163" s="228"/>
    </row>
    <row r="164" spans="1:8" ht="12.75">
      <c r="A164" s="166"/>
      <c r="B164" s="115"/>
      <c r="C164" s="115"/>
      <c r="D164" s="115"/>
      <c r="E164" s="115"/>
      <c r="F164" s="167"/>
      <c r="G164" s="115"/>
      <c r="H164" s="228"/>
    </row>
    <row r="165" spans="1:8" ht="12.75">
      <c r="A165" s="166"/>
      <c r="B165" s="115"/>
      <c r="C165" s="115"/>
      <c r="D165" s="115"/>
      <c r="E165" s="115"/>
      <c r="F165" s="167"/>
      <c r="G165" s="115"/>
      <c r="H165" s="228"/>
    </row>
    <row r="166" spans="1:8" ht="12.75">
      <c r="A166" s="166"/>
      <c r="B166" s="115"/>
      <c r="C166" s="115"/>
      <c r="D166" s="115"/>
      <c r="E166" s="115"/>
      <c r="F166" s="167"/>
      <c r="G166" s="115"/>
      <c r="H166" s="228"/>
    </row>
    <row r="167" spans="1:8" ht="12.75">
      <c r="A167" s="166"/>
      <c r="B167" s="115"/>
      <c r="C167" s="115"/>
      <c r="D167" s="115"/>
      <c r="E167" s="115"/>
      <c r="F167" s="167"/>
      <c r="G167" s="115"/>
      <c r="H167" s="228"/>
    </row>
    <row r="168" spans="1:8" ht="12.75">
      <c r="A168" s="166"/>
      <c r="B168" s="115"/>
      <c r="C168" s="115"/>
      <c r="D168" s="115"/>
      <c r="E168" s="115"/>
      <c r="F168" s="167"/>
      <c r="G168" s="115"/>
      <c r="H168" s="228"/>
    </row>
    <row r="169" spans="1:8" ht="12.75">
      <c r="A169" s="166"/>
      <c r="B169" s="115"/>
      <c r="C169" s="115"/>
      <c r="D169" s="115"/>
      <c r="E169" s="115"/>
      <c r="F169" s="167"/>
      <c r="G169" s="115"/>
      <c r="H169" s="228"/>
    </row>
    <row r="170" spans="1:8" ht="12.75">
      <c r="A170" s="166"/>
      <c r="B170" s="115"/>
      <c r="C170" s="115"/>
      <c r="D170" s="115"/>
      <c r="E170" s="115"/>
      <c r="F170" s="167"/>
      <c r="G170" s="115"/>
      <c r="H170" s="228"/>
    </row>
    <row r="171" spans="1:8" ht="12.75">
      <c r="A171" s="166"/>
      <c r="B171" s="115"/>
      <c r="C171" s="115"/>
      <c r="D171" s="115"/>
      <c r="E171" s="115"/>
      <c r="F171" s="167"/>
      <c r="G171" s="115"/>
      <c r="H171" s="228"/>
    </row>
    <row r="172" spans="1:8" ht="12.75">
      <c r="A172" s="166"/>
      <c r="B172" s="115"/>
      <c r="C172" s="115"/>
      <c r="D172" s="115"/>
      <c r="E172" s="115"/>
      <c r="F172" s="167"/>
      <c r="G172" s="115"/>
      <c r="H172" s="228"/>
    </row>
    <row r="173" spans="1:8" ht="12.75">
      <c r="A173" s="166"/>
      <c r="B173" s="115"/>
      <c r="C173" s="115"/>
      <c r="D173" s="115"/>
      <c r="E173" s="115"/>
      <c r="F173" s="167"/>
      <c r="G173" s="115"/>
      <c r="H173" s="228"/>
    </row>
    <row r="174" spans="1:8" ht="12.75">
      <c r="A174" s="166"/>
      <c r="B174" s="115"/>
      <c r="C174" s="115"/>
      <c r="D174" s="115"/>
      <c r="E174" s="115"/>
      <c r="F174" s="167"/>
      <c r="G174" s="115"/>
      <c r="H174" s="228"/>
    </row>
    <row r="175" spans="1:8" ht="12.75">
      <c r="A175" s="166"/>
      <c r="B175" s="115"/>
      <c r="C175" s="115"/>
      <c r="D175" s="115"/>
      <c r="E175" s="115"/>
      <c r="F175" s="167"/>
      <c r="G175" s="115"/>
      <c r="H175" s="228"/>
    </row>
    <row r="176" spans="1:8" ht="12.75">
      <c r="A176" s="166"/>
      <c r="B176" s="115"/>
      <c r="C176" s="115"/>
      <c r="D176" s="115"/>
      <c r="E176" s="115"/>
      <c r="F176" s="167"/>
      <c r="G176" s="115"/>
      <c r="H176" s="228"/>
    </row>
    <row r="177" spans="1:8" ht="12.75">
      <c r="A177" s="166"/>
      <c r="B177" s="115"/>
      <c r="C177" s="115"/>
      <c r="D177" s="115"/>
      <c r="E177" s="115"/>
      <c r="F177" s="167"/>
      <c r="G177" s="115"/>
      <c r="H177" s="228"/>
    </row>
    <row r="178" spans="1:8" ht="12.75">
      <c r="A178" s="166"/>
      <c r="B178" s="115"/>
      <c r="C178" s="115"/>
      <c r="D178" s="115"/>
      <c r="E178" s="115"/>
      <c r="F178" s="167"/>
      <c r="G178" s="115"/>
      <c r="H178" s="228"/>
    </row>
    <row r="179" spans="1:8" ht="12.75">
      <c r="A179" s="166"/>
      <c r="B179" s="115"/>
      <c r="C179" s="115"/>
      <c r="D179" s="115"/>
      <c r="E179" s="115"/>
      <c r="F179" s="167"/>
      <c r="G179" s="115"/>
      <c r="H179" s="228"/>
    </row>
    <row r="180" spans="1:8" ht="12.75">
      <c r="A180" s="166"/>
      <c r="B180" s="115"/>
      <c r="C180" s="115"/>
      <c r="D180" s="115"/>
      <c r="E180" s="115"/>
      <c r="F180" s="167"/>
      <c r="G180" s="115"/>
      <c r="H180" s="228"/>
    </row>
    <row r="181" spans="1:8" ht="12.75">
      <c r="A181" s="166"/>
      <c r="B181" s="115"/>
      <c r="C181" s="115"/>
      <c r="D181" s="115"/>
      <c r="E181" s="115"/>
      <c r="F181" s="167"/>
      <c r="G181" s="115"/>
      <c r="H181" s="228"/>
    </row>
    <row r="182" spans="1:8" ht="12.75">
      <c r="A182" s="166"/>
      <c r="B182" s="115"/>
      <c r="C182" s="115"/>
      <c r="D182" s="115"/>
      <c r="E182" s="115"/>
      <c r="F182" s="167"/>
      <c r="G182" s="115"/>
      <c r="H182" s="228"/>
    </row>
    <row r="183" spans="1:8" ht="12.75">
      <c r="A183" s="166"/>
      <c r="B183" s="115"/>
      <c r="C183" s="115"/>
      <c r="D183" s="115"/>
      <c r="E183" s="115"/>
      <c r="F183" s="167"/>
      <c r="G183" s="115"/>
      <c r="H183" s="228"/>
    </row>
    <row r="184" spans="1:8" ht="12.75">
      <c r="A184" s="166"/>
      <c r="B184" s="115"/>
      <c r="C184" s="115"/>
      <c r="D184" s="115"/>
      <c r="E184" s="115"/>
      <c r="F184" s="167"/>
      <c r="G184" s="115"/>
      <c r="H184" s="228"/>
    </row>
    <row r="185" spans="1:8" ht="12.75">
      <c r="A185" s="166"/>
      <c r="B185" s="115"/>
      <c r="C185" s="115"/>
      <c r="D185" s="115"/>
      <c r="E185" s="115"/>
      <c r="F185" s="167"/>
      <c r="G185" s="115"/>
      <c r="H185" s="228"/>
    </row>
    <row r="186" spans="1:8" ht="12.75">
      <c r="A186" s="166"/>
      <c r="B186" s="115"/>
      <c r="C186" s="115"/>
      <c r="D186" s="115"/>
      <c r="E186" s="115"/>
      <c r="F186" s="167"/>
      <c r="G186" s="115"/>
      <c r="H186" s="228"/>
    </row>
    <row r="187" spans="1:8" ht="12.75">
      <c r="A187" s="166"/>
      <c r="B187" s="115"/>
      <c r="C187" s="115"/>
      <c r="D187" s="115"/>
      <c r="E187" s="115"/>
      <c r="F187" s="167"/>
      <c r="G187" s="115"/>
      <c r="H187" s="228"/>
    </row>
    <row r="188" spans="1:8" ht="12.75">
      <c r="A188" s="166"/>
      <c r="B188" s="115"/>
      <c r="C188" s="115"/>
      <c r="D188" s="115"/>
      <c r="E188" s="115"/>
      <c r="F188" s="167"/>
      <c r="G188" s="115"/>
      <c r="H188" s="228"/>
    </row>
    <row r="189" spans="1:8" ht="12.75">
      <c r="A189" s="166"/>
      <c r="B189" s="115"/>
      <c r="C189" s="115"/>
      <c r="D189" s="115"/>
      <c r="E189" s="115"/>
      <c r="F189" s="167"/>
      <c r="G189" s="115"/>
      <c r="H189" s="228"/>
    </row>
    <row r="190" spans="1:8" ht="12.75">
      <c r="A190" s="166"/>
      <c r="B190" s="115"/>
      <c r="C190" s="115"/>
      <c r="D190" s="115"/>
      <c r="E190" s="115"/>
      <c r="F190" s="167"/>
      <c r="G190" s="115"/>
      <c r="H190" s="228"/>
    </row>
    <row r="191" spans="1:8" ht="12.75">
      <c r="A191" s="166"/>
      <c r="B191" s="115"/>
      <c r="C191" s="115"/>
      <c r="D191" s="115"/>
      <c r="E191" s="115"/>
      <c r="F191" s="167"/>
      <c r="G191" s="115"/>
      <c r="H191" s="228"/>
    </row>
    <row r="192" spans="1:8" ht="12.75">
      <c r="A192" s="166"/>
      <c r="B192" s="115"/>
      <c r="C192" s="115"/>
      <c r="D192" s="115"/>
      <c r="E192" s="115"/>
      <c r="F192" s="167"/>
      <c r="G192" s="115"/>
      <c r="H192" s="228"/>
    </row>
    <row r="193" spans="1:8" ht="12.75">
      <c r="A193" s="166"/>
      <c r="B193" s="115"/>
      <c r="C193" s="115"/>
      <c r="D193" s="115"/>
      <c r="E193" s="115"/>
      <c r="F193" s="167"/>
      <c r="G193" s="115"/>
      <c r="H193" s="228"/>
    </row>
    <row r="194" spans="1:8" ht="12.75">
      <c r="A194" s="166"/>
      <c r="B194" s="115"/>
      <c r="C194" s="115"/>
      <c r="D194" s="115"/>
      <c r="E194" s="115"/>
      <c r="F194" s="167"/>
      <c r="G194" s="115"/>
      <c r="H194" s="228"/>
    </row>
    <row r="195" spans="1:8" ht="12.75">
      <c r="A195" s="166"/>
      <c r="B195" s="115"/>
      <c r="C195" s="115"/>
      <c r="D195" s="115"/>
      <c r="E195" s="115"/>
      <c r="F195" s="167"/>
      <c r="G195" s="115"/>
      <c r="H195" s="228"/>
    </row>
    <row r="196" spans="1:8" ht="12.75">
      <c r="A196" s="166"/>
      <c r="B196" s="115"/>
      <c r="C196" s="115"/>
      <c r="D196" s="115"/>
      <c r="E196" s="115"/>
      <c r="F196" s="167"/>
      <c r="G196" s="115"/>
      <c r="H196" s="228"/>
    </row>
    <row r="197" spans="1:8" ht="12.75">
      <c r="A197" s="166"/>
      <c r="B197" s="115"/>
      <c r="C197" s="115"/>
      <c r="D197" s="115"/>
      <c r="E197" s="115"/>
      <c r="F197" s="167"/>
      <c r="G197" s="115"/>
      <c r="H197" s="228"/>
    </row>
    <row r="198" spans="1:8" ht="12.75">
      <c r="A198" s="166"/>
      <c r="B198" s="115"/>
      <c r="C198" s="115"/>
      <c r="D198" s="115"/>
      <c r="E198" s="115"/>
      <c r="F198" s="167"/>
      <c r="G198" s="115"/>
      <c r="H198" s="228"/>
    </row>
    <row r="199" spans="1:8" ht="12.75">
      <c r="A199" s="166"/>
      <c r="B199" s="115"/>
      <c r="C199" s="115"/>
      <c r="D199" s="115"/>
      <c r="E199" s="115"/>
      <c r="F199" s="167"/>
      <c r="G199" s="115"/>
      <c r="H199" s="228"/>
    </row>
    <row r="200" spans="1:8" ht="12.75">
      <c r="A200" s="166"/>
      <c r="B200" s="115"/>
      <c r="C200" s="115"/>
      <c r="D200" s="115"/>
      <c r="E200" s="115"/>
      <c r="F200" s="167"/>
      <c r="G200" s="115"/>
      <c r="H200" s="228"/>
    </row>
    <row r="201" spans="1:8" ht="12.75">
      <c r="A201" s="166"/>
      <c r="B201" s="115"/>
      <c r="C201" s="115"/>
      <c r="D201" s="115"/>
      <c r="E201" s="115"/>
      <c r="F201" s="167"/>
      <c r="G201" s="115"/>
      <c r="H201" s="228"/>
    </row>
    <row r="202" spans="1:8" ht="12.75">
      <c r="A202" s="166"/>
      <c r="B202" s="115"/>
      <c r="C202" s="115"/>
      <c r="D202" s="115"/>
      <c r="E202" s="115"/>
      <c r="F202" s="167"/>
      <c r="G202" s="115"/>
      <c r="H202" s="228"/>
    </row>
    <row r="203" spans="1:8" ht="12.75">
      <c r="A203" s="166"/>
      <c r="B203" s="115"/>
      <c r="C203" s="115"/>
      <c r="D203" s="115"/>
      <c r="E203" s="115"/>
      <c r="F203" s="167"/>
      <c r="G203" s="115"/>
      <c r="H203" s="228"/>
    </row>
    <row r="204" spans="1:8" ht="12.75">
      <c r="A204" s="166"/>
      <c r="B204" s="115"/>
      <c r="C204" s="115"/>
      <c r="D204" s="115"/>
      <c r="E204" s="115"/>
      <c r="F204" s="167"/>
      <c r="G204" s="115"/>
      <c r="H204" s="228"/>
    </row>
    <row r="205" spans="1:8" ht="12.75">
      <c r="A205" s="166"/>
      <c r="B205" s="115"/>
      <c r="C205" s="115"/>
      <c r="D205" s="115"/>
      <c r="E205" s="115"/>
      <c r="F205" s="167"/>
      <c r="G205" s="115"/>
      <c r="H205" s="228"/>
    </row>
    <row r="206" spans="1:8" ht="12.75">
      <c r="A206" s="166"/>
      <c r="B206" s="115"/>
      <c r="C206" s="115"/>
      <c r="D206" s="115"/>
      <c r="E206" s="115"/>
      <c r="F206" s="167"/>
      <c r="G206" s="115"/>
      <c r="H206" s="228"/>
    </row>
    <row r="207" spans="1:8" ht="12.75">
      <c r="A207" s="166"/>
      <c r="B207" s="115"/>
      <c r="C207" s="115"/>
      <c r="D207" s="115"/>
      <c r="E207" s="115"/>
      <c r="F207" s="167"/>
      <c r="G207" s="115"/>
      <c r="H207" s="228"/>
    </row>
    <row r="208" spans="1:8" ht="12.75">
      <c r="A208" s="166"/>
      <c r="B208" s="115"/>
      <c r="C208" s="115"/>
      <c r="D208" s="115"/>
      <c r="E208" s="115"/>
      <c r="F208" s="167"/>
      <c r="G208" s="115"/>
      <c r="H208" s="228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H67"/>
  <sheetViews>
    <sheetView workbookViewId="0" topLeftCell="A1">
      <selection activeCell="A38" sqref="A38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1" customWidth="1"/>
  </cols>
  <sheetData>
    <row r="1" spans="1:8" ht="15.75">
      <c r="A1" s="244" t="s">
        <v>405</v>
      </c>
      <c r="B1" s="244"/>
      <c r="C1" s="244"/>
      <c r="D1" s="244"/>
      <c r="E1" s="244"/>
      <c r="F1" s="244"/>
      <c r="G1" s="244"/>
      <c r="H1" s="244"/>
    </row>
    <row r="2" spans="1:8" ht="15.75">
      <c r="A2" s="238" t="str">
        <f>Startlist!$F2</f>
        <v>Grossi Toidukaubad Viru Rally 2012</v>
      </c>
      <c r="B2" s="238"/>
      <c r="C2" s="238"/>
      <c r="D2" s="238"/>
      <c r="E2" s="238"/>
      <c r="F2" s="238"/>
      <c r="G2" s="238"/>
      <c r="H2" s="238"/>
    </row>
    <row r="3" spans="1:8" ht="15">
      <c r="A3" s="239" t="str">
        <f>Startlist!$F3</f>
        <v>10.-11 August 2012</v>
      </c>
      <c r="B3" s="239"/>
      <c r="C3" s="239"/>
      <c r="D3" s="239"/>
      <c r="E3" s="239"/>
      <c r="F3" s="239"/>
      <c r="G3" s="239"/>
      <c r="H3" s="239"/>
    </row>
    <row r="4" spans="1:8" ht="15">
      <c r="A4" s="239" t="str">
        <f>Startlist!$F4</f>
        <v>Rakvere, Lääne-Virumaa</v>
      </c>
      <c r="B4" s="239"/>
      <c r="C4" s="239"/>
      <c r="D4" s="239"/>
      <c r="E4" s="239"/>
      <c r="F4" s="239"/>
      <c r="G4" s="239"/>
      <c r="H4" s="239"/>
    </row>
    <row r="5" spans="1:8" ht="15" customHeight="1">
      <c r="A5" s="166"/>
      <c r="B5" s="115"/>
      <c r="C5" s="167"/>
      <c r="D5" s="115"/>
      <c r="E5" s="115"/>
      <c r="F5" s="167"/>
      <c r="G5" s="115"/>
      <c r="H5" s="165"/>
    </row>
    <row r="6" spans="1:8" ht="15">
      <c r="A6" s="166"/>
      <c r="B6" s="168" t="s">
        <v>309</v>
      </c>
      <c r="C6" s="167"/>
      <c r="D6" s="115"/>
      <c r="E6" s="115"/>
      <c r="F6" s="167"/>
      <c r="G6" s="115"/>
      <c r="H6" s="165"/>
    </row>
    <row r="7" spans="2:8" ht="12.75">
      <c r="B7" s="190" t="s">
        <v>181</v>
      </c>
      <c r="C7" s="174" t="s">
        <v>310</v>
      </c>
      <c r="D7" s="173" t="s">
        <v>311</v>
      </c>
      <c r="E7" s="174"/>
      <c r="F7" s="175" t="s">
        <v>178</v>
      </c>
      <c r="G7" s="172" t="s">
        <v>177</v>
      </c>
      <c r="H7" s="191" t="s">
        <v>173</v>
      </c>
    </row>
    <row r="8" spans="1:8" ht="15" customHeight="1">
      <c r="A8" s="189">
        <v>1</v>
      </c>
      <c r="B8" s="163">
        <v>6</v>
      </c>
      <c r="C8" s="188" t="str">
        <f>VLOOKUP(B8,Startlist!B:F,2,FALSE)</f>
        <v>N4</v>
      </c>
      <c r="D8" s="180" t="str">
        <f>CONCATENATE(VLOOKUP(B8,Startlist!B:H,3,FALSE)," / ",VLOOKUP(B8,Startlist!B:H,4,FALSE))</f>
        <v>Rainer Aus / Simo Koskinen</v>
      </c>
      <c r="E8" s="179" t="str">
        <f>VLOOKUP(B8,Startlist!B:F,5,FALSE)</f>
        <v>EST</v>
      </c>
      <c r="F8" s="180" t="str">
        <f>VLOOKUP(B8,Startlist!B:H,7,FALSE)</f>
        <v>Mitsubishi Lancer Evo 9</v>
      </c>
      <c r="G8" s="180" t="str">
        <f>VLOOKUP(B8,Startlist!B:H,6,FALSE)</f>
        <v>Carglass Rally Team</v>
      </c>
      <c r="H8" s="164" t="str">
        <f>VLOOKUP(B8,Results!B:P,15,FALSE)</f>
        <v> 1:03.15,7</v>
      </c>
    </row>
    <row r="9" spans="1:8" ht="15" customHeight="1">
      <c r="A9" s="189">
        <f aca="true" t="shared" si="0" ref="A9:A36">A8+1</f>
        <v>2</v>
      </c>
      <c r="B9" s="163">
        <v>11</v>
      </c>
      <c r="C9" s="188" t="str">
        <f>VLOOKUP(B9,Startlist!B:F,2,FALSE)</f>
        <v>N4</v>
      </c>
      <c r="D9" s="180" t="str">
        <f>CONCATENATE(VLOOKUP(B9,Startlist!B:H,3,FALSE)," / ",VLOOKUP(B9,Startlist!B:H,4,FALSE))</f>
        <v>Timmu Kōrge / Erki Pints</v>
      </c>
      <c r="E9" s="179" t="str">
        <f>VLOOKUP(B9,Startlist!B:F,5,FALSE)</f>
        <v>EST</v>
      </c>
      <c r="F9" s="180" t="str">
        <f>VLOOKUP(B9,Startlist!B:H,7,FALSE)</f>
        <v>Mitsubishi Lancer Evo 9</v>
      </c>
      <c r="G9" s="180" t="str">
        <f>VLOOKUP(B9,Startlist!B:H,6,FALSE)</f>
        <v>Carglass Rally Team</v>
      </c>
      <c r="H9" s="164" t="str">
        <f>VLOOKUP(B9,Results!B:P,15,FALSE)</f>
        <v> 1:03.22,8</v>
      </c>
    </row>
    <row r="10" spans="1:8" ht="15" customHeight="1">
      <c r="A10" s="189">
        <f t="shared" si="0"/>
        <v>3</v>
      </c>
      <c r="B10" s="163">
        <v>14</v>
      </c>
      <c r="C10" s="188" t="str">
        <f>VLOOKUP(B10,Startlist!B:F,2,FALSE)</f>
        <v>N4</v>
      </c>
      <c r="D10" s="180" t="str">
        <f>CONCATENATE(VLOOKUP(B10,Startlist!B:H,3,FALSE)," / ",VLOOKUP(B10,Startlist!B:H,4,FALSE))</f>
        <v>Roland Murakas / Kalle Adler</v>
      </c>
      <c r="E10" s="179" t="str">
        <f>VLOOKUP(B10,Startlist!B:F,5,FALSE)</f>
        <v>EST</v>
      </c>
      <c r="F10" s="180" t="str">
        <f>VLOOKUP(B10,Startlist!B:H,7,FALSE)</f>
        <v>Mitsubishi Lancer Evo 10</v>
      </c>
      <c r="G10" s="180" t="str">
        <f>VLOOKUP(B10,Startlist!B:H,6,FALSE)</f>
        <v>Prorehv Rally Team</v>
      </c>
      <c r="H10" s="164" t="str">
        <f>VLOOKUP(B10,Results!B:P,15,FALSE)</f>
        <v> 1:03.45,0</v>
      </c>
    </row>
    <row r="11" spans="1:8" ht="15" customHeight="1">
      <c r="A11" s="189">
        <f t="shared" si="0"/>
        <v>4</v>
      </c>
      <c r="B11" s="163">
        <v>4</v>
      </c>
      <c r="C11" s="188" t="str">
        <f>VLOOKUP(B11,Startlist!B:F,2,FALSE)</f>
        <v>N4</v>
      </c>
      <c r="D11" s="180" t="str">
        <f>CONCATENATE(VLOOKUP(B11,Startlist!B:H,3,FALSE)," / ",VLOOKUP(B11,Startlist!B:H,4,FALSE))</f>
        <v>Janis Vorobjovs / Guntars Zicans</v>
      </c>
      <c r="E11" s="179" t="str">
        <f>VLOOKUP(B11,Startlist!B:F,5,FALSE)</f>
        <v>LAT</v>
      </c>
      <c r="F11" s="180" t="str">
        <f>VLOOKUP(B11,Startlist!B:H,7,FALSE)</f>
        <v>Mitsubishi Lancer Evo 10</v>
      </c>
      <c r="G11" s="180" t="str">
        <f>VLOOKUP(B11,Startlist!B:H,6,FALSE)</f>
        <v>Vorobjovs Racing</v>
      </c>
      <c r="H11" s="164" t="str">
        <f>VLOOKUP(B11,Results!B:P,15,FALSE)</f>
        <v> 1:04.13,7</v>
      </c>
    </row>
    <row r="12" spans="1:8" ht="15" customHeight="1">
      <c r="A12" s="189">
        <f t="shared" si="0"/>
        <v>5</v>
      </c>
      <c r="B12" s="163">
        <v>5</v>
      </c>
      <c r="C12" s="188" t="str">
        <f>VLOOKUP(B12,Startlist!B:F,2,FALSE)</f>
        <v>N4</v>
      </c>
      <c r="D12" s="180" t="str">
        <f>CONCATENATE(VLOOKUP(B12,Startlist!B:H,3,FALSE)," / ",VLOOKUP(B12,Startlist!B:H,4,FALSE))</f>
        <v>Siim Plangi / Marek Sarapuu</v>
      </c>
      <c r="E12" s="179" t="str">
        <f>VLOOKUP(B12,Startlist!B:F,5,FALSE)</f>
        <v>EST</v>
      </c>
      <c r="F12" s="180" t="str">
        <f>VLOOKUP(B12,Startlist!B:H,7,FALSE)</f>
        <v>Mitsubishi Lancer Evo 10</v>
      </c>
      <c r="G12" s="180" t="str">
        <f>VLOOKUP(B12,Startlist!B:H,6,FALSE)</f>
        <v>G.M.Racing SK</v>
      </c>
      <c r="H12" s="164" t="str">
        <f>VLOOKUP(B12,Results!B:P,15,FALSE)</f>
        <v> 1:05.18,3</v>
      </c>
    </row>
    <row r="13" spans="1:8" ht="15" customHeight="1">
      <c r="A13" s="189">
        <f t="shared" si="0"/>
        <v>6</v>
      </c>
      <c r="B13" s="163">
        <v>15</v>
      </c>
      <c r="C13" s="188" t="str">
        <f>VLOOKUP(B13,Startlist!B:F,2,FALSE)</f>
        <v>N4</v>
      </c>
      <c r="D13" s="180" t="str">
        <f>CONCATENATE(VLOOKUP(B13,Startlist!B:H,3,FALSE)," / ",VLOOKUP(B13,Startlist!B:H,4,FALSE))</f>
        <v>Margus Murakas / Tom Rist</v>
      </c>
      <c r="E13" s="179" t="str">
        <f>VLOOKUP(B13,Startlist!B:F,5,FALSE)</f>
        <v>EST</v>
      </c>
      <c r="F13" s="180" t="str">
        <f>VLOOKUP(B13,Startlist!B:H,7,FALSE)</f>
        <v>Mitsubishi Lancer Evo 10</v>
      </c>
      <c r="G13" s="180" t="str">
        <f>VLOOKUP(B13,Startlist!B:H,6,FALSE)</f>
        <v>Prorehv Rally Team</v>
      </c>
      <c r="H13" s="164" t="str">
        <f>VLOOKUP(B13,Results!B:P,15,FALSE)</f>
        <v> 1:05.47,5</v>
      </c>
    </row>
    <row r="14" spans="1:8" ht="15" customHeight="1">
      <c r="A14" s="189">
        <f t="shared" si="0"/>
        <v>7</v>
      </c>
      <c r="B14" s="163">
        <v>17</v>
      </c>
      <c r="C14" s="188" t="str">
        <f>VLOOKUP(B14,Startlist!B:F,2,FALSE)</f>
        <v>N4</v>
      </c>
      <c r="D14" s="180" t="str">
        <f>CONCATENATE(VLOOKUP(B14,Startlist!B:H,3,FALSE)," / ",VLOOKUP(B14,Startlist!B:H,4,FALSE))</f>
        <v>Taras Kravchenko / Oleksandr Gorbik</v>
      </c>
      <c r="E14" s="179" t="str">
        <f>VLOOKUP(B14,Startlist!B:F,5,FALSE)</f>
        <v>UKR</v>
      </c>
      <c r="F14" s="180" t="str">
        <f>VLOOKUP(B14,Startlist!B:H,7,FALSE)</f>
        <v>Mitsubishi Lancer Evo 9</v>
      </c>
      <c r="G14" s="180" t="str">
        <f>VLOOKUP(B14,Startlist!B:H,6,FALSE)</f>
        <v>Taras Kravchenko</v>
      </c>
      <c r="H14" s="164" t="str">
        <f>VLOOKUP(B14,Results!B:P,15,FALSE)</f>
        <v> 1:08.10,8</v>
      </c>
    </row>
    <row r="15" spans="1:8" ht="15" customHeight="1">
      <c r="A15" s="189">
        <f t="shared" si="0"/>
        <v>8</v>
      </c>
      <c r="B15" s="163">
        <v>20</v>
      </c>
      <c r="C15" s="188" t="str">
        <f>VLOOKUP(B15,Startlist!B:F,2,FALSE)</f>
        <v>N3</v>
      </c>
      <c r="D15" s="180" t="str">
        <f>CONCATENATE(VLOOKUP(B15,Startlist!B:H,3,FALSE)," / ",VLOOKUP(B15,Startlist!B:H,4,FALSE))</f>
        <v>Markus Abram / Jarmo Vōsa</v>
      </c>
      <c r="E15" s="179" t="str">
        <f>VLOOKUP(B15,Startlist!B:F,5,FALSE)</f>
        <v>EST</v>
      </c>
      <c r="F15" s="180" t="str">
        <f>VLOOKUP(B15,Startlist!B:H,7,FALSE)</f>
        <v>Honda Civic Type-R</v>
      </c>
      <c r="G15" s="180" t="str">
        <f>VLOOKUP(B15,Startlist!B:H,6,FALSE)</f>
        <v>Merkomar Motorsport</v>
      </c>
      <c r="H15" s="164" t="str">
        <f>VLOOKUP(B15,Results!B:P,15,FALSE)</f>
        <v> 1:08.44,1</v>
      </c>
    </row>
    <row r="16" spans="1:8" ht="15" customHeight="1">
      <c r="A16" s="189">
        <f t="shared" si="0"/>
        <v>9</v>
      </c>
      <c r="B16" s="163">
        <v>26</v>
      </c>
      <c r="C16" s="188" t="str">
        <f>VLOOKUP(B16,Startlist!B:F,2,FALSE)</f>
        <v>N3</v>
      </c>
      <c r="D16" s="180" t="str">
        <f>CONCATENATE(VLOOKUP(B16,Startlist!B:H,3,FALSE)," / ",VLOOKUP(B16,Startlist!B:H,4,FALSE))</f>
        <v>Kristo Subi / Teele Sepp</v>
      </c>
      <c r="E16" s="179" t="str">
        <f>VLOOKUP(B16,Startlist!B:F,5,FALSE)</f>
        <v>EST</v>
      </c>
      <c r="F16" s="180" t="str">
        <f>VLOOKUP(B16,Startlist!B:H,7,FALSE)</f>
        <v>Honda Civic Type-R</v>
      </c>
      <c r="G16" s="180" t="str">
        <f>VLOOKUP(B16,Startlist!B:H,6,FALSE)</f>
        <v>ECOM Motorsport</v>
      </c>
      <c r="H16" s="164" t="str">
        <f>VLOOKUP(B16,Results!B:P,15,FALSE)</f>
        <v> 1:08.50,4</v>
      </c>
    </row>
    <row r="17" spans="1:8" ht="15" customHeight="1">
      <c r="A17" s="189">
        <f t="shared" si="0"/>
        <v>10</v>
      </c>
      <c r="B17" s="163">
        <v>27</v>
      </c>
      <c r="C17" s="188" t="str">
        <f>VLOOKUP(B17,Startlist!B:F,2,FALSE)</f>
        <v>A6</v>
      </c>
      <c r="D17" s="180" t="str">
        <f>CONCATENATE(VLOOKUP(B17,Startlist!B:H,3,FALSE)," / ",VLOOKUP(B17,Startlist!B:H,4,FALSE))</f>
        <v>Rainer Rohtmets / Rivo Hell</v>
      </c>
      <c r="E17" s="179" t="str">
        <f>VLOOKUP(B17,Startlist!B:F,5,FALSE)</f>
        <v>EST</v>
      </c>
      <c r="F17" s="180" t="str">
        <f>VLOOKUP(B17,Startlist!B:H,7,FALSE)</f>
        <v>Citroen C2 R2 Max</v>
      </c>
      <c r="G17" s="180" t="str">
        <f>VLOOKUP(B17,Startlist!B:H,6,FALSE)</f>
        <v>Printsport</v>
      </c>
      <c r="H17" s="164" t="str">
        <f>VLOOKUP(B17,Results!B:P,15,FALSE)</f>
        <v> 1:09.02,5</v>
      </c>
    </row>
    <row r="18" spans="1:8" ht="15" customHeight="1">
      <c r="A18" s="189">
        <f t="shared" si="0"/>
        <v>11</v>
      </c>
      <c r="B18" s="163">
        <v>29</v>
      </c>
      <c r="C18" s="188" t="str">
        <f>VLOOKUP(B18,Startlist!B:F,2,FALSE)</f>
        <v>E12</v>
      </c>
      <c r="D18" s="180" t="str">
        <f>CONCATENATE(VLOOKUP(B18,Startlist!B:H,3,FALSE)," / ",VLOOKUP(B18,Startlist!B:H,4,FALSE))</f>
        <v>Raul Viilo / Taivo Tuusis</v>
      </c>
      <c r="E18" s="179" t="str">
        <f>VLOOKUP(B18,Startlist!B:F,5,FALSE)</f>
        <v>EST</v>
      </c>
      <c r="F18" s="180" t="str">
        <f>VLOOKUP(B18,Startlist!B:H,7,FALSE)</f>
        <v>Subaru Impreza WRX STI</v>
      </c>
      <c r="G18" s="180" t="str">
        <f>VLOOKUP(B18,Startlist!B:H,6,FALSE)</f>
        <v>G.M.Racing SK</v>
      </c>
      <c r="H18" s="164" t="str">
        <f>VLOOKUP(B18,Results!B:P,15,FALSE)</f>
        <v> 1:09.03,1</v>
      </c>
    </row>
    <row r="19" spans="1:8" ht="15" customHeight="1">
      <c r="A19" s="189">
        <f t="shared" si="0"/>
        <v>12</v>
      </c>
      <c r="B19" s="163">
        <v>22</v>
      </c>
      <c r="C19" s="188" t="str">
        <f>VLOOKUP(B19,Startlist!B:F,2,FALSE)</f>
        <v>E10</v>
      </c>
      <c r="D19" s="180" t="str">
        <f>CONCATENATE(VLOOKUP(B19,Startlist!B:H,3,FALSE)," / ",VLOOKUP(B19,Startlist!B:H,4,FALSE))</f>
        <v>Lembit Soe / Ahto Pihlas</v>
      </c>
      <c r="E19" s="179" t="str">
        <f>VLOOKUP(B19,Startlist!B:F,5,FALSE)</f>
        <v>EST</v>
      </c>
      <c r="F19" s="180" t="str">
        <f>VLOOKUP(B19,Startlist!B:H,7,FALSE)</f>
        <v>Toyota Starlet</v>
      </c>
      <c r="G19" s="180" t="str">
        <f>VLOOKUP(B19,Startlist!B:H,6,FALSE)</f>
        <v>Sar-Tech Motorsport</v>
      </c>
      <c r="H19" s="164" t="str">
        <f>VLOOKUP(B19,Results!B:P,15,FALSE)</f>
        <v> 1:10.10,5</v>
      </c>
    </row>
    <row r="20" spans="1:8" ht="15" customHeight="1">
      <c r="A20" s="189">
        <f t="shared" si="0"/>
        <v>13</v>
      </c>
      <c r="B20" s="163">
        <v>45</v>
      </c>
      <c r="C20" s="188" t="str">
        <f>VLOOKUP(B20,Startlist!B:F,2,FALSE)</f>
        <v>A6</v>
      </c>
      <c r="D20" s="180" t="str">
        <f>CONCATENATE(VLOOKUP(B20,Startlist!B:H,3,FALSE)," / ",VLOOKUP(B20,Startlist!B:H,4,FALSE))</f>
        <v>Rasmus Uustulnd / Imre Kuusk</v>
      </c>
      <c r="E20" s="179" t="str">
        <f>VLOOKUP(B20,Startlist!B:F,5,FALSE)</f>
        <v>EST</v>
      </c>
      <c r="F20" s="180" t="str">
        <f>VLOOKUP(B20,Startlist!B:H,7,FALSE)</f>
        <v>Ford Fiesta R2</v>
      </c>
      <c r="G20" s="180" t="str">
        <f>VLOOKUP(B20,Startlist!B:H,6,FALSE)</f>
        <v>Oti Ralliklubi</v>
      </c>
      <c r="H20" s="164" t="str">
        <f>VLOOKUP(B20,Results!B:P,15,FALSE)</f>
        <v> 1:11.04,6</v>
      </c>
    </row>
    <row r="21" spans="1:8" ht="15" customHeight="1">
      <c r="A21" s="189">
        <f t="shared" si="0"/>
        <v>14</v>
      </c>
      <c r="B21" s="163">
        <v>49</v>
      </c>
      <c r="C21" s="188" t="str">
        <f>VLOOKUP(B21,Startlist!B:F,2,FALSE)</f>
        <v>N3</v>
      </c>
      <c r="D21" s="180" t="str">
        <f>CONCATENATE(VLOOKUP(B21,Startlist!B:H,3,FALSE)," / ",VLOOKUP(B21,Startlist!B:H,4,FALSE))</f>
        <v>Tōnu Sepp / Raiko Ausmees</v>
      </c>
      <c r="E21" s="179" t="str">
        <f>VLOOKUP(B21,Startlist!B:F,5,FALSE)</f>
        <v>EST</v>
      </c>
      <c r="F21" s="180" t="str">
        <f>VLOOKUP(B21,Startlist!B:H,7,FALSE)</f>
        <v>Honda Civic Type-R</v>
      </c>
      <c r="G21" s="180" t="str">
        <f>VLOOKUP(B21,Startlist!B:H,6,FALSE)</f>
        <v>ECOM Motorsport</v>
      </c>
      <c r="H21" s="164" t="str">
        <f>VLOOKUP(B21,Results!B:P,15,FALSE)</f>
        <v> 1:11.41,2</v>
      </c>
    </row>
    <row r="22" spans="1:8" ht="15" customHeight="1">
      <c r="A22" s="189">
        <f t="shared" si="0"/>
        <v>15</v>
      </c>
      <c r="B22" s="163">
        <v>37</v>
      </c>
      <c r="C22" s="188" t="str">
        <f>VLOOKUP(B22,Startlist!B:F,2,FALSE)</f>
        <v>E11</v>
      </c>
      <c r="D22" s="180" t="str">
        <f>CONCATENATE(VLOOKUP(B22,Startlist!B:H,3,FALSE)," / ",VLOOKUP(B22,Startlist!B:H,4,FALSE))</f>
        <v>Andrus Vahi / Alo Ivask</v>
      </c>
      <c r="E22" s="179" t="str">
        <f>VLOOKUP(B22,Startlist!B:F,5,FALSE)</f>
        <v>EST</v>
      </c>
      <c r="F22" s="180" t="str">
        <f>VLOOKUP(B22,Startlist!B:H,7,FALSE)</f>
        <v>BMW M3</v>
      </c>
      <c r="G22" s="180" t="str">
        <f>VLOOKUP(B22,Startlist!B:H,6,FALSE)</f>
        <v>ECOM Motorsport</v>
      </c>
      <c r="H22" s="164" t="str">
        <f>VLOOKUP(B22,Results!B:P,15,FALSE)</f>
        <v> 1:12.02,9</v>
      </c>
    </row>
    <row r="23" spans="1:8" ht="15" customHeight="1">
      <c r="A23" s="189">
        <f t="shared" si="0"/>
        <v>16</v>
      </c>
      <c r="B23" s="163">
        <v>39</v>
      </c>
      <c r="C23" s="188" t="str">
        <f>VLOOKUP(B23,Startlist!B:F,2,FALSE)</f>
        <v>N3</v>
      </c>
      <c r="D23" s="180" t="str">
        <f>CONCATENATE(VLOOKUP(B23,Startlist!B:H,3,FALSE)," / ",VLOOKUP(B23,Startlist!B:H,4,FALSE))</f>
        <v>Tanel Müürsepp / Neeme Järvpōld</v>
      </c>
      <c r="E23" s="179" t="str">
        <f>VLOOKUP(B23,Startlist!B:F,5,FALSE)</f>
        <v>EST</v>
      </c>
      <c r="F23" s="180" t="str">
        <f>VLOOKUP(B23,Startlist!B:H,7,FALSE)</f>
        <v>Honda Civic Type-R</v>
      </c>
      <c r="G23" s="180" t="str">
        <f>VLOOKUP(B23,Startlist!B:H,6,FALSE)</f>
        <v>ECOM Motorsport</v>
      </c>
      <c r="H23" s="164" t="str">
        <f>VLOOKUP(B23,Results!B:P,15,FALSE)</f>
        <v> 1:12.18,3</v>
      </c>
    </row>
    <row r="24" spans="1:8" ht="15" customHeight="1">
      <c r="A24" s="189">
        <f t="shared" si="0"/>
        <v>17</v>
      </c>
      <c r="B24" s="163">
        <v>31</v>
      </c>
      <c r="C24" s="188" t="str">
        <f>VLOOKUP(B24,Startlist!B:F,2,FALSE)</f>
        <v>E12</v>
      </c>
      <c r="D24" s="180" t="str">
        <f>CONCATENATE(VLOOKUP(B24,Startlist!B:H,3,FALSE)," / ",VLOOKUP(B24,Startlist!B:H,4,FALSE))</f>
        <v>Vadim Kuznetsov / Roman Kapustin</v>
      </c>
      <c r="E24" s="179" t="str">
        <f>VLOOKUP(B24,Startlist!B:F,5,FALSE)</f>
        <v>RUS</v>
      </c>
      <c r="F24" s="180" t="str">
        <f>VLOOKUP(B24,Startlist!B:H,7,FALSE)</f>
        <v>Subaru Impreza</v>
      </c>
      <c r="G24" s="180" t="str">
        <f>VLOOKUP(B24,Startlist!B:H,6,FALSE)</f>
        <v>Rayban Rally Style</v>
      </c>
      <c r="H24" s="164" t="str">
        <f>VLOOKUP(B24,Results!B:P,15,FALSE)</f>
        <v> 1:12.58,9</v>
      </c>
    </row>
    <row r="25" spans="1:8" ht="15" customHeight="1">
      <c r="A25" s="189">
        <f t="shared" si="0"/>
        <v>18</v>
      </c>
      <c r="B25" s="163">
        <v>38</v>
      </c>
      <c r="C25" s="188" t="str">
        <f>VLOOKUP(B25,Startlist!B:F,2,FALSE)</f>
        <v>E9</v>
      </c>
      <c r="D25" s="180" t="str">
        <f>CONCATENATE(VLOOKUP(B25,Startlist!B:H,3,FALSE)," / ",VLOOKUP(B25,Startlist!B:H,4,FALSE))</f>
        <v>Jaan Pettai / Raino Verliin</v>
      </c>
      <c r="E25" s="179" t="str">
        <f>VLOOKUP(B25,Startlist!B:F,5,FALSE)</f>
        <v>EST</v>
      </c>
      <c r="F25" s="180" t="str">
        <f>VLOOKUP(B25,Startlist!B:H,7,FALSE)</f>
        <v>Lada Samara</v>
      </c>
      <c r="G25" s="180" t="str">
        <f>VLOOKUP(B25,Startlist!B:H,6,FALSE)</f>
        <v>G.M.Racing SK</v>
      </c>
      <c r="H25" s="164" t="str">
        <f>VLOOKUP(B25,Results!B:P,15,FALSE)</f>
        <v> 1:13.05,4</v>
      </c>
    </row>
    <row r="26" spans="1:8" ht="15" customHeight="1">
      <c r="A26" s="189">
        <f t="shared" si="0"/>
        <v>19</v>
      </c>
      <c r="B26" s="163">
        <v>46</v>
      </c>
      <c r="C26" s="188" t="str">
        <f>VLOOKUP(B26,Startlist!B:F,2,FALSE)</f>
        <v>E11</v>
      </c>
      <c r="D26" s="180" t="str">
        <f>CONCATENATE(VLOOKUP(B26,Startlist!B:H,3,FALSE)," / ",VLOOKUP(B26,Startlist!B:H,4,FALSE))</f>
        <v>Madis Vanaselja / Jaanus Hōbemägi</v>
      </c>
      <c r="E26" s="179" t="str">
        <f>VLOOKUP(B26,Startlist!B:F,5,FALSE)</f>
        <v>EST</v>
      </c>
      <c r="F26" s="180" t="str">
        <f>VLOOKUP(B26,Startlist!B:H,7,FALSE)</f>
        <v>BMW 320</v>
      </c>
      <c r="G26" s="180" t="str">
        <f>VLOOKUP(B26,Startlist!B:H,6,FALSE)</f>
        <v>Laitserallypark</v>
      </c>
      <c r="H26" s="164" t="str">
        <f>VLOOKUP(B26,Results!B:P,15,FALSE)</f>
        <v> 1:13.33,3</v>
      </c>
    </row>
    <row r="27" spans="1:8" ht="15" customHeight="1">
      <c r="A27" s="189">
        <f t="shared" si="0"/>
        <v>20</v>
      </c>
      <c r="B27" s="163">
        <v>41</v>
      </c>
      <c r="C27" s="188" t="str">
        <f>VLOOKUP(B27,Startlist!B:F,2,FALSE)</f>
        <v>A7</v>
      </c>
      <c r="D27" s="180" t="str">
        <f>CONCATENATE(VLOOKUP(B27,Startlist!B:H,3,FALSE)," / ",VLOOKUP(B27,Startlist!B:H,4,FALSE))</f>
        <v>Viacheslav Galkin / Oleg Krylov</v>
      </c>
      <c r="E27" s="179" t="str">
        <f>VLOOKUP(B27,Startlist!B:F,5,FALSE)</f>
        <v>RUS</v>
      </c>
      <c r="F27" s="180" t="str">
        <f>VLOOKUP(B27,Startlist!B:H,7,FALSE)</f>
        <v>Renault Clio R3</v>
      </c>
      <c r="G27" s="180" t="str">
        <f>VLOOKUP(B27,Startlist!B:H,6,FALSE)</f>
        <v>PSC Motorsport</v>
      </c>
      <c r="H27" s="164" t="str">
        <f>VLOOKUP(B27,Results!B:P,15,FALSE)</f>
        <v> 1:13.51,0</v>
      </c>
    </row>
    <row r="28" spans="1:8" ht="15" customHeight="1">
      <c r="A28" s="189">
        <f t="shared" si="0"/>
        <v>21</v>
      </c>
      <c r="B28" s="163">
        <v>56</v>
      </c>
      <c r="C28" s="188" t="str">
        <f>VLOOKUP(B28,Startlist!B:F,2,FALSE)</f>
        <v>E11</v>
      </c>
      <c r="D28" s="180" t="str">
        <f>CONCATENATE(VLOOKUP(B28,Startlist!B:H,3,FALSE)," / ",VLOOKUP(B28,Startlist!B:H,4,FALSE))</f>
        <v>Virko Juga / Marko Ringenberg</v>
      </c>
      <c r="E28" s="179" t="str">
        <f>VLOOKUP(B28,Startlist!B:F,5,FALSE)</f>
        <v>EST</v>
      </c>
      <c r="F28" s="180" t="str">
        <f>VLOOKUP(B28,Startlist!B:H,7,FALSE)</f>
        <v>BMW M3</v>
      </c>
      <c r="G28" s="180" t="str">
        <f>VLOOKUP(B28,Startlist!B:H,6,FALSE)</f>
        <v>ECOM Motorsport</v>
      </c>
      <c r="H28" s="164" t="str">
        <f>VLOOKUP(B28,Results!B:P,15,FALSE)</f>
        <v> 1:13.59,6</v>
      </c>
    </row>
    <row r="29" spans="1:8" ht="15" customHeight="1">
      <c r="A29" s="189">
        <f t="shared" si="0"/>
        <v>22</v>
      </c>
      <c r="B29" s="163">
        <v>40</v>
      </c>
      <c r="C29" s="188" t="str">
        <f>VLOOKUP(B29,Startlist!B:F,2,FALSE)</f>
        <v>E10</v>
      </c>
      <c r="D29" s="180" t="str">
        <f>CONCATENATE(VLOOKUP(B29,Startlist!B:H,3,FALSE)," / ",VLOOKUP(B29,Startlist!B:H,4,FALSE))</f>
        <v>Edgars Balodis / Ivo Pukis</v>
      </c>
      <c r="E29" s="179" t="str">
        <f>VLOOKUP(B29,Startlist!B:F,5,FALSE)</f>
        <v>LAT</v>
      </c>
      <c r="F29" s="180" t="str">
        <f>VLOOKUP(B29,Startlist!B:H,7,FALSE)</f>
        <v>Renault Clio</v>
      </c>
      <c r="G29" s="180" t="str">
        <f>VLOOKUP(B29,Startlist!B:H,6,FALSE)</f>
        <v>Ramus Rally Team</v>
      </c>
      <c r="H29" s="164" t="str">
        <f>VLOOKUP(B29,Results!B:P,15,FALSE)</f>
        <v> 1:14.21,2</v>
      </c>
    </row>
    <row r="30" spans="1:8" ht="15" customHeight="1">
      <c r="A30" s="189">
        <f t="shared" si="0"/>
        <v>23</v>
      </c>
      <c r="B30" s="163">
        <v>44</v>
      </c>
      <c r="C30" s="188" t="str">
        <f>VLOOKUP(B30,Startlist!B:F,2,FALSE)</f>
        <v>E10</v>
      </c>
      <c r="D30" s="180" t="str">
        <f>CONCATENATE(VLOOKUP(B30,Startlist!B:H,3,FALSE)," / ",VLOOKUP(B30,Startlist!B:H,4,FALSE))</f>
        <v>Rando Turja / Ain Sepp</v>
      </c>
      <c r="E30" s="179" t="str">
        <f>VLOOKUP(B30,Startlist!B:F,5,FALSE)</f>
        <v>EST</v>
      </c>
      <c r="F30" s="180" t="str">
        <f>VLOOKUP(B30,Startlist!B:H,7,FALSE)</f>
        <v>Lada VFTS</v>
      </c>
      <c r="G30" s="180" t="str">
        <f>VLOOKUP(B30,Startlist!B:H,6,FALSE)</f>
        <v>Sar-Tech Motorsport</v>
      </c>
      <c r="H30" s="164" t="str">
        <f>VLOOKUP(B30,Results!B:P,15,FALSE)</f>
        <v> 1:14.30,3</v>
      </c>
    </row>
    <row r="31" spans="1:8" ht="15" customHeight="1">
      <c r="A31" s="189">
        <f t="shared" si="0"/>
        <v>24</v>
      </c>
      <c r="B31" s="163">
        <v>64</v>
      </c>
      <c r="C31" s="188" t="str">
        <f>VLOOKUP(B31,Startlist!B:F,2,FALSE)</f>
        <v>E10</v>
      </c>
      <c r="D31" s="180" t="str">
        <f>CONCATENATE(VLOOKUP(B31,Startlist!B:H,3,FALSE)," / ",VLOOKUP(B31,Startlist!B:H,4,FALSE))</f>
        <v>Maila Vaher / Karita Kivi</v>
      </c>
      <c r="E31" s="179" t="str">
        <f>VLOOKUP(B31,Startlist!B:F,5,FALSE)</f>
        <v>EST</v>
      </c>
      <c r="F31" s="180" t="str">
        <f>VLOOKUP(B31,Startlist!B:H,7,FALSE)</f>
        <v>Nissan Sunny GTI</v>
      </c>
      <c r="G31" s="180" t="str">
        <f>VLOOKUP(B31,Startlist!B:H,6,FALSE)</f>
        <v>Sar-Tech Motorsport</v>
      </c>
      <c r="H31" s="164" t="str">
        <f>VLOOKUP(B31,Results!B:P,15,FALSE)</f>
        <v> 1:16.42,4</v>
      </c>
    </row>
    <row r="32" spans="1:8" ht="15" customHeight="1">
      <c r="A32" s="189">
        <f t="shared" si="0"/>
        <v>25</v>
      </c>
      <c r="B32" s="163">
        <v>65</v>
      </c>
      <c r="C32" s="188" t="str">
        <f>VLOOKUP(B32,Startlist!B:F,2,FALSE)</f>
        <v>E9</v>
      </c>
      <c r="D32" s="180" t="str">
        <f>CONCATENATE(VLOOKUP(B32,Startlist!B:H,3,FALSE)," / ",VLOOKUP(B32,Startlist!B:H,4,FALSE))</f>
        <v>Roland Poom / Raul Kulgevee</v>
      </c>
      <c r="E32" s="179" t="str">
        <f>VLOOKUP(B32,Startlist!B:F,5,FALSE)</f>
        <v>EST</v>
      </c>
      <c r="F32" s="180" t="str">
        <f>VLOOKUP(B32,Startlist!B:H,7,FALSE)</f>
        <v>Lada Samara</v>
      </c>
      <c r="G32" s="180" t="str">
        <f>VLOOKUP(B32,Startlist!B:H,6,FALSE)</f>
        <v>OK Tehnikaspordiklubi</v>
      </c>
      <c r="H32" s="164" t="str">
        <f>VLOOKUP(B32,Results!B:P,15,FALSE)</f>
        <v> 1:17.06,2</v>
      </c>
    </row>
    <row r="33" spans="1:8" ht="15" customHeight="1">
      <c r="A33" s="189">
        <f t="shared" si="0"/>
        <v>26</v>
      </c>
      <c r="B33" s="163">
        <v>61</v>
      </c>
      <c r="C33" s="188" t="str">
        <f>VLOOKUP(B33,Startlist!B:F,2,FALSE)</f>
        <v>E9</v>
      </c>
      <c r="D33" s="180" t="str">
        <f>CONCATENATE(VLOOKUP(B33,Startlist!B:H,3,FALSE)," / ",VLOOKUP(B33,Startlist!B:H,4,FALSE))</f>
        <v>Guntis Lielkajis / Vilnis Mikelsons</v>
      </c>
      <c r="E33" s="179" t="str">
        <f>VLOOKUP(B33,Startlist!B:F,5,FALSE)</f>
        <v>LAT</v>
      </c>
      <c r="F33" s="180" t="str">
        <f>VLOOKUP(B33,Startlist!B:H,7,FALSE)</f>
        <v>Lada Samara</v>
      </c>
      <c r="G33" s="180" t="str">
        <f>VLOOKUP(B33,Startlist!B:H,6,FALSE)</f>
        <v>Guntis Lielkajis</v>
      </c>
      <c r="H33" s="164" t="str">
        <f>VLOOKUP(B33,Results!B:P,15,FALSE)</f>
        <v> 1:18.35,6</v>
      </c>
    </row>
    <row r="34" spans="1:8" ht="15" customHeight="1">
      <c r="A34" s="189">
        <f t="shared" si="0"/>
        <v>27</v>
      </c>
      <c r="B34" s="163">
        <v>67</v>
      </c>
      <c r="C34" s="188" t="str">
        <f>VLOOKUP(B34,Startlist!B:F,2,FALSE)</f>
        <v>E9</v>
      </c>
      <c r="D34" s="180" t="str">
        <f>CONCATENATE(VLOOKUP(B34,Startlist!B:H,3,FALSE)," / ",VLOOKUP(B34,Startlist!B:H,4,FALSE))</f>
        <v>Janek Jelle / Vaido Tali</v>
      </c>
      <c r="E34" s="179" t="str">
        <f>VLOOKUP(B34,Startlist!B:F,5,FALSE)</f>
        <v>EST</v>
      </c>
      <c r="F34" s="180" t="str">
        <f>VLOOKUP(B34,Startlist!B:H,7,FALSE)</f>
        <v>Lada VFTS</v>
      </c>
      <c r="G34" s="180" t="str">
        <f>VLOOKUP(B34,Startlist!B:H,6,FALSE)</f>
        <v>Tamsalu AMK</v>
      </c>
      <c r="H34" s="164" t="str">
        <f>VLOOKUP(B34,Results!B:P,15,FALSE)</f>
        <v> 1:23.36,5</v>
      </c>
    </row>
    <row r="35" spans="1:8" ht="15" customHeight="1">
      <c r="A35" s="189">
        <f t="shared" si="0"/>
        <v>28</v>
      </c>
      <c r="B35" s="163">
        <v>68</v>
      </c>
      <c r="C35" s="188" t="str">
        <f>VLOOKUP(B35,Startlist!B:F,2,FALSE)</f>
        <v>E13</v>
      </c>
      <c r="D35" s="180" t="str">
        <f>CONCATENATE(VLOOKUP(B35,Startlist!B:H,3,FALSE)," / ",VLOOKUP(B35,Startlist!B:H,4,FALSE))</f>
        <v>Kristo Laadre / Priit Pilden</v>
      </c>
      <c r="E35" s="179" t="str">
        <f>VLOOKUP(B35,Startlist!B:F,5,FALSE)</f>
        <v>EST</v>
      </c>
      <c r="F35" s="180" t="str">
        <f>VLOOKUP(B35,Startlist!B:H,7,FALSE)</f>
        <v>Gaz 51</v>
      </c>
      <c r="G35" s="180" t="str">
        <f>VLOOKUP(B35,Startlist!B:H,6,FALSE)</f>
        <v>Märjamaa Rally Team</v>
      </c>
      <c r="H35" s="164" t="str">
        <f>VLOOKUP(B35,Results!B:P,15,FALSE)</f>
        <v> 1:29.18,0</v>
      </c>
    </row>
    <row r="36" spans="1:8" ht="15" customHeight="1">
      <c r="A36" s="189">
        <f t="shared" si="0"/>
        <v>29</v>
      </c>
      <c r="B36" s="163">
        <v>69</v>
      </c>
      <c r="C36" s="188" t="str">
        <f>VLOOKUP(B36,Startlist!B:F,2,FALSE)</f>
        <v>E13</v>
      </c>
      <c r="D36" s="180" t="str">
        <f>CONCATENATE(VLOOKUP(B36,Startlist!B:H,3,FALSE)," / ",VLOOKUP(B36,Startlist!B:H,4,FALSE))</f>
        <v>Rünno Niitsalu / Jaanus Pedius</v>
      </c>
      <c r="E36" s="179" t="str">
        <f>VLOOKUP(B36,Startlist!B:F,5,FALSE)</f>
        <v>EST</v>
      </c>
      <c r="F36" s="180" t="str">
        <f>VLOOKUP(B36,Startlist!B:H,7,FALSE)</f>
        <v>Gaz 53</v>
      </c>
      <c r="G36" s="180" t="str">
        <f>VLOOKUP(B36,Startlist!B:H,6,FALSE)</f>
        <v>Märjamaa Rally Team</v>
      </c>
      <c r="H36" s="164" t="str">
        <f>VLOOKUP(B36,Results!B:P,15,FALSE)</f>
        <v> 1:35.33,3</v>
      </c>
    </row>
    <row r="37" spans="1:8" ht="15" customHeight="1">
      <c r="A37" s="189"/>
      <c r="B37" s="163">
        <v>7</v>
      </c>
      <c r="C37" s="188" t="str">
        <f>VLOOKUP(B37,Startlist!B:F,2,FALSE)</f>
        <v>N4</v>
      </c>
      <c r="D37" s="180" t="str">
        <f>CONCATENATE(VLOOKUP(B37,Startlist!B:H,3,FALSE)," / ",VLOOKUP(B37,Startlist!B:H,4,FALSE))</f>
        <v>Alexey Lukyanuk / Alexey Arnautov</v>
      </c>
      <c r="E37" s="179" t="str">
        <f>VLOOKUP(B37,Startlist!B:F,5,FALSE)</f>
        <v>RUS</v>
      </c>
      <c r="F37" s="180" t="str">
        <f>VLOOKUP(B37,Startlist!B:H,7,FALSE)</f>
        <v>Mitsubishi Lancer Evo 9</v>
      </c>
      <c r="G37" s="180" t="str">
        <f>VLOOKUP(B37,Startlist!B:H,6,FALSE)</f>
        <v>Rayban Rally Style</v>
      </c>
      <c r="H37" s="234" t="s">
        <v>2020</v>
      </c>
    </row>
    <row r="38" spans="1:8" ht="15" customHeight="1">
      <c r="A38" s="189"/>
      <c r="B38" s="163">
        <v>1</v>
      </c>
      <c r="C38" s="188" t="str">
        <f>VLOOKUP(B38,Startlist!B:F,2,FALSE)</f>
        <v>A8</v>
      </c>
      <c r="D38" s="180" t="str">
        <f>CONCATENATE(VLOOKUP(B38,Startlist!B:H,3,FALSE)," / ",VLOOKUP(B38,Startlist!B:H,4,FALSE))</f>
        <v>Georg Gross / Raigo Mōlder</v>
      </c>
      <c r="E38" s="179" t="str">
        <f>VLOOKUP(B38,Startlist!B:F,5,FALSE)</f>
        <v>EST</v>
      </c>
      <c r="F38" s="180" t="str">
        <f>VLOOKUP(B38,Startlist!B:H,7,FALSE)</f>
        <v>Ford Focus WRC</v>
      </c>
      <c r="G38" s="180" t="str">
        <f>VLOOKUP(B38,Startlist!B:H,6,FALSE)</f>
        <v>MM-Motorsport</v>
      </c>
      <c r="H38" s="231" t="s">
        <v>1565</v>
      </c>
    </row>
    <row r="39" spans="1:8" ht="15" customHeight="1">
      <c r="A39" s="189"/>
      <c r="B39" s="163">
        <v>3</v>
      </c>
      <c r="C39" s="188" t="str">
        <f>VLOOKUP(B39,Startlist!B:F,2,FALSE)</f>
        <v>R4</v>
      </c>
      <c r="D39" s="180" t="str">
        <f>CONCATENATE(VLOOKUP(B39,Startlist!B:H,3,FALSE)," / ",VLOOKUP(B39,Startlist!B:H,4,FALSE))</f>
        <v>Karl Kruuda / Martin Järveoja</v>
      </c>
      <c r="E39" s="179" t="str">
        <f>VLOOKUP(B39,Startlist!B:F,5,FALSE)</f>
        <v>EST</v>
      </c>
      <c r="F39" s="180" t="str">
        <f>VLOOKUP(B39,Startlist!B:H,7,FALSE)</f>
        <v>Ford Fiesta S2000</v>
      </c>
      <c r="G39" s="180" t="str">
        <f>VLOOKUP(B39,Startlist!B:H,6,FALSE)</f>
        <v>MM-Motorsport</v>
      </c>
      <c r="H39" s="231" t="s">
        <v>1565</v>
      </c>
    </row>
    <row r="40" spans="1:8" ht="15" customHeight="1">
      <c r="A40" s="189"/>
      <c r="B40" s="163">
        <v>8</v>
      </c>
      <c r="C40" s="188" t="str">
        <f>VLOOKUP(B40,Startlist!B:F,2,FALSE)</f>
        <v>N4</v>
      </c>
      <c r="D40" s="180" t="str">
        <f>CONCATENATE(VLOOKUP(B40,Startlist!B:H,3,FALSE)," / ",VLOOKUP(B40,Startlist!B:H,4,FALSE))</f>
        <v>Egon Kaur / Erik Lepikson</v>
      </c>
      <c r="E40" s="179" t="str">
        <f>VLOOKUP(B40,Startlist!B:F,5,FALSE)</f>
        <v>EST</v>
      </c>
      <c r="F40" s="180" t="str">
        <f>VLOOKUP(B40,Startlist!B:H,7,FALSE)</f>
        <v>Subaru Impreza</v>
      </c>
      <c r="G40" s="180" t="str">
        <f>VLOOKUP(B40,Startlist!B:H,6,FALSE)</f>
        <v>Carglass Rally Team</v>
      </c>
      <c r="H40" s="231" t="s">
        <v>1565</v>
      </c>
    </row>
    <row r="41" spans="1:8" ht="15" customHeight="1">
      <c r="A41" s="189"/>
      <c r="B41" s="163">
        <v>9</v>
      </c>
      <c r="C41" s="188" t="str">
        <f>VLOOKUP(B41,Startlist!B:F,2,FALSE)</f>
        <v>N4</v>
      </c>
      <c r="D41" s="180" t="str">
        <f>CONCATENATE(VLOOKUP(B41,Startlist!B:H,3,FALSE)," / ",VLOOKUP(B41,Startlist!B:H,4,FALSE))</f>
        <v>Raul Jeets / Andrus Toom</v>
      </c>
      <c r="E41" s="179" t="str">
        <f>VLOOKUP(B41,Startlist!B:F,5,FALSE)</f>
        <v>EST</v>
      </c>
      <c r="F41" s="180" t="str">
        <f>VLOOKUP(B41,Startlist!B:H,7,FALSE)</f>
        <v>Mitsubishi Lancer Evo 10</v>
      </c>
      <c r="G41" s="180" t="str">
        <f>VLOOKUP(B41,Startlist!B:H,6,FALSE)</f>
        <v>Team RRC</v>
      </c>
      <c r="H41" s="229" t="s">
        <v>1565</v>
      </c>
    </row>
    <row r="42" spans="1:8" ht="15" customHeight="1">
      <c r="A42" s="189"/>
      <c r="B42" s="163">
        <v>10</v>
      </c>
      <c r="C42" s="188" t="str">
        <f>VLOOKUP(B42,Startlist!B:F,2,FALSE)</f>
        <v>N4</v>
      </c>
      <c r="D42" s="180" t="str">
        <f>CONCATENATE(VLOOKUP(B42,Startlist!B:H,3,FALSE)," / ",VLOOKUP(B42,Startlist!B:H,4,FALSE))</f>
        <v>Sander Pärn / Ken Järveoja</v>
      </c>
      <c r="E42" s="179" t="str">
        <f>VLOOKUP(B42,Startlist!B:F,5,FALSE)</f>
        <v>EST</v>
      </c>
      <c r="F42" s="180" t="str">
        <f>VLOOKUP(B42,Startlist!B:H,7,FALSE)</f>
        <v>Subaru Impreza WRX STI</v>
      </c>
      <c r="G42" s="180" t="str">
        <f>VLOOKUP(B42,Startlist!B:H,6,FALSE)</f>
        <v>MM-Motorsport</v>
      </c>
      <c r="H42" s="229" t="s">
        <v>1565</v>
      </c>
    </row>
    <row r="43" spans="1:8" ht="15" customHeight="1">
      <c r="A43" s="189"/>
      <c r="B43" s="163">
        <v>12</v>
      </c>
      <c r="C43" s="188" t="str">
        <f>VLOOKUP(B43,Startlist!B:F,2,FALSE)</f>
        <v>N4</v>
      </c>
      <c r="D43" s="180" t="str">
        <f>CONCATENATE(VLOOKUP(B43,Startlist!B:H,3,FALSE)," / ",VLOOKUP(B43,Startlist!B:H,4,FALSE))</f>
        <v>Dmitry Tagirov / Anna Zavershinskaja</v>
      </c>
      <c r="E43" s="179" t="str">
        <f>VLOOKUP(B43,Startlist!B:F,5,FALSE)</f>
        <v>RUS</v>
      </c>
      <c r="F43" s="180" t="str">
        <f>VLOOKUP(B43,Startlist!B:H,7,FALSE)</f>
        <v>Mitsubishi Lancer Evo 9</v>
      </c>
      <c r="G43" s="180" t="str">
        <f>VLOOKUP(B43,Startlist!B:H,6,FALSE)</f>
        <v>Vorobjovs Racing</v>
      </c>
      <c r="H43" s="231" t="s">
        <v>1565</v>
      </c>
    </row>
    <row r="44" spans="1:8" ht="15" customHeight="1">
      <c r="A44" s="189"/>
      <c r="B44" s="163">
        <v>16</v>
      </c>
      <c r="C44" s="188" t="str">
        <f>VLOOKUP(B44,Startlist!B:F,2,FALSE)</f>
        <v>N4</v>
      </c>
      <c r="D44" s="180" t="str">
        <f>CONCATENATE(VLOOKUP(B44,Startlist!B:H,3,FALSE)," / ",VLOOKUP(B44,Startlist!B:H,4,FALSE))</f>
        <v>Oliver Ojaperv / Jarno Talve</v>
      </c>
      <c r="E44" s="179" t="str">
        <f>VLOOKUP(B44,Startlist!B:F,5,FALSE)</f>
        <v>EST</v>
      </c>
      <c r="F44" s="180" t="str">
        <f>VLOOKUP(B44,Startlist!B:H,7,FALSE)</f>
        <v>Subaru Impreza WRX STI</v>
      </c>
      <c r="G44" s="180" t="str">
        <f>VLOOKUP(B44,Startlist!B:H,6,FALSE)</f>
        <v>OK Tehnikaspordiklubi</v>
      </c>
      <c r="H44" s="229" t="s">
        <v>1565</v>
      </c>
    </row>
    <row r="45" spans="1:8" ht="15" customHeight="1">
      <c r="A45" s="189"/>
      <c r="B45" s="163">
        <v>19</v>
      </c>
      <c r="C45" s="188" t="str">
        <f>VLOOKUP(B45,Startlist!B:F,2,FALSE)</f>
        <v>E11</v>
      </c>
      <c r="D45" s="180" t="str">
        <f>CONCATENATE(VLOOKUP(B45,Startlist!B:H,3,FALSE)," / ",VLOOKUP(B45,Startlist!B:H,4,FALSE))</f>
        <v>Ago Ahu / Kalle Ahu</v>
      </c>
      <c r="E45" s="179" t="str">
        <f>VLOOKUP(B45,Startlist!B:F,5,FALSE)</f>
        <v>EST</v>
      </c>
      <c r="F45" s="180" t="str">
        <f>VLOOKUP(B45,Startlist!B:H,7,FALSE)</f>
        <v>BMW M3</v>
      </c>
      <c r="G45" s="180" t="str">
        <f>VLOOKUP(B45,Startlist!B:H,6,FALSE)</f>
        <v>Sar-Tech Motorsport</v>
      </c>
      <c r="H45" s="231" t="s">
        <v>1565</v>
      </c>
    </row>
    <row r="46" spans="1:8" ht="15" customHeight="1">
      <c r="A46" s="189"/>
      <c r="B46" s="163">
        <v>21</v>
      </c>
      <c r="C46" s="188" t="str">
        <f>VLOOKUP(B46,Startlist!B:F,2,FALSE)</f>
        <v>A6</v>
      </c>
      <c r="D46" s="180" t="str">
        <f>CONCATENATE(VLOOKUP(B46,Startlist!B:H,3,FALSE)," / ",VLOOKUP(B46,Startlist!B:H,4,FALSE))</f>
        <v>Miko-Ove Niinemäe / Martin Valter</v>
      </c>
      <c r="E46" s="179" t="str">
        <f>VLOOKUP(B46,Startlist!B:F,5,FALSE)</f>
        <v>EST</v>
      </c>
      <c r="F46" s="180" t="str">
        <f>VLOOKUP(B46,Startlist!B:H,7,FALSE)</f>
        <v>Citroen C2</v>
      </c>
      <c r="G46" s="180" t="str">
        <f>VLOOKUP(B46,Startlist!B:H,6,FALSE)</f>
        <v>Vorobjovs Racing</v>
      </c>
      <c r="H46" s="231" t="s">
        <v>1565</v>
      </c>
    </row>
    <row r="47" spans="1:8" ht="15" customHeight="1">
      <c r="A47" s="189"/>
      <c r="B47" s="163">
        <v>23</v>
      </c>
      <c r="C47" s="188" t="str">
        <f>VLOOKUP(B47,Startlist!B:F,2,FALSE)</f>
        <v>E10</v>
      </c>
      <c r="D47" s="180" t="str">
        <f>CONCATENATE(VLOOKUP(B47,Startlist!B:H,3,FALSE)," / ",VLOOKUP(B47,Startlist!B:H,4,FALSE))</f>
        <v>Janis Berkis / Edgars Ceporjus</v>
      </c>
      <c r="E47" s="179" t="str">
        <f>VLOOKUP(B47,Startlist!B:F,5,FALSE)</f>
        <v>LAT</v>
      </c>
      <c r="F47" s="180" t="str">
        <f>VLOOKUP(B47,Startlist!B:H,7,FALSE)</f>
        <v>Ford Fiesta ST</v>
      </c>
      <c r="G47" s="180" t="str">
        <f>VLOOKUP(B47,Startlist!B:H,6,FALSE)</f>
        <v>NJ Racing</v>
      </c>
      <c r="H47" s="229" t="s">
        <v>1565</v>
      </c>
    </row>
    <row r="48" spans="1:8" ht="15" customHeight="1">
      <c r="A48" s="189"/>
      <c r="B48" s="163">
        <v>24</v>
      </c>
      <c r="C48" s="188" t="str">
        <f>VLOOKUP(B48,Startlist!B:F,2,FALSE)</f>
        <v>A6</v>
      </c>
      <c r="D48" s="180" t="str">
        <f>CONCATENATE(VLOOKUP(B48,Startlist!B:H,3,FALSE)," / ",VLOOKUP(B48,Startlist!B:H,4,FALSE))</f>
        <v>Kristen Kelement / Timo Kasesalu</v>
      </c>
      <c r="E48" s="179" t="str">
        <f>VLOOKUP(B48,Startlist!B:F,5,FALSE)</f>
        <v>EST</v>
      </c>
      <c r="F48" s="180" t="str">
        <f>VLOOKUP(B48,Startlist!B:H,7,FALSE)</f>
        <v>Citroen C2 R2 Max</v>
      </c>
      <c r="G48" s="180" t="str">
        <f>VLOOKUP(B48,Startlist!B:H,6,FALSE)</f>
        <v>Oti Ralliklubi</v>
      </c>
      <c r="H48" s="229" t="s">
        <v>1565</v>
      </c>
    </row>
    <row r="49" spans="1:8" ht="15" customHeight="1">
      <c r="A49" s="189"/>
      <c r="B49" s="163">
        <v>28</v>
      </c>
      <c r="C49" s="188" t="str">
        <f>VLOOKUP(B49,Startlist!B:F,2,FALSE)</f>
        <v>N3</v>
      </c>
      <c r="D49" s="180" t="str">
        <f>CONCATENATE(VLOOKUP(B49,Startlist!B:H,3,FALSE)," / ",VLOOKUP(B49,Startlist!B:H,4,FALSE))</f>
        <v>Vladimir Ivanov / Oleg Zimin</v>
      </c>
      <c r="E49" s="179" t="str">
        <f>VLOOKUP(B49,Startlist!B:F,5,FALSE)</f>
        <v>RUS</v>
      </c>
      <c r="F49" s="180" t="str">
        <f>VLOOKUP(B49,Startlist!B:H,7,FALSE)</f>
        <v>Renault Clio</v>
      </c>
      <c r="G49" s="180" t="str">
        <f>VLOOKUP(B49,Startlist!B:H,6,FALSE)</f>
        <v>PSC Motorsport</v>
      </c>
      <c r="H49" s="231" t="s">
        <v>1565</v>
      </c>
    </row>
    <row r="50" spans="1:8" ht="15" customHeight="1">
      <c r="A50" s="189"/>
      <c r="B50" s="163">
        <v>32</v>
      </c>
      <c r="C50" s="188" t="str">
        <f>VLOOKUP(B50,Startlist!B:F,2,FALSE)</f>
        <v>A8</v>
      </c>
      <c r="D50" s="180" t="str">
        <f>CONCATENATE(VLOOKUP(B50,Startlist!B:H,3,FALSE)," / ",VLOOKUP(B50,Startlist!B:H,4,FALSE))</f>
        <v>Allan Ilves / Meelis Orgla</v>
      </c>
      <c r="E50" s="179" t="str">
        <f>VLOOKUP(B50,Startlist!B:F,5,FALSE)</f>
        <v>EST</v>
      </c>
      <c r="F50" s="180" t="str">
        <f>VLOOKUP(B50,Startlist!B:H,7,FALSE)</f>
        <v>Mitsubishi Lancer Evo 8</v>
      </c>
      <c r="G50" s="180" t="str">
        <f>VLOOKUP(B50,Startlist!B:H,6,FALSE)</f>
        <v>Laitserallypark</v>
      </c>
      <c r="H50" s="231" t="s">
        <v>1565</v>
      </c>
    </row>
    <row r="51" spans="1:8" ht="15" customHeight="1">
      <c r="A51" s="189"/>
      <c r="B51" s="163">
        <v>34</v>
      </c>
      <c r="C51" s="188" t="str">
        <f>VLOOKUP(B51,Startlist!B:F,2,FALSE)</f>
        <v>E11</v>
      </c>
      <c r="D51" s="180" t="str">
        <f>CONCATENATE(VLOOKUP(B51,Startlist!B:H,3,FALSE)," / ",VLOOKUP(B51,Startlist!B:H,4,FALSE))</f>
        <v>Vallo Nuuter / Eero Kikerpill</v>
      </c>
      <c r="E51" s="179" t="str">
        <f>VLOOKUP(B51,Startlist!B:F,5,FALSE)</f>
        <v>EST</v>
      </c>
      <c r="F51" s="180" t="str">
        <f>VLOOKUP(B51,Startlist!B:H,7,FALSE)</f>
        <v>BMW 325</v>
      </c>
      <c r="G51" s="180" t="str">
        <f>VLOOKUP(B51,Startlist!B:H,6,FALSE)</f>
        <v>Laitserallypark</v>
      </c>
      <c r="H51" s="231" t="s">
        <v>1565</v>
      </c>
    </row>
    <row r="52" spans="1:8" ht="15" customHeight="1">
      <c r="A52" s="189"/>
      <c r="B52" s="163">
        <v>35</v>
      </c>
      <c r="C52" s="188" t="str">
        <f>VLOOKUP(B52,Startlist!B:F,2,FALSE)</f>
        <v>E11</v>
      </c>
      <c r="D52" s="180" t="str">
        <f>CONCATENATE(VLOOKUP(B52,Startlist!B:H,3,FALSE)," / ",VLOOKUP(B52,Startlist!B:H,4,FALSE))</f>
        <v>Viljar Ventsel / Margus Sōōrumaa</v>
      </c>
      <c r="E52" s="179" t="str">
        <f>VLOOKUP(B52,Startlist!B:F,5,FALSE)</f>
        <v>EST</v>
      </c>
      <c r="F52" s="180" t="str">
        <f>VLOOKUP(B52,Startlist!B:H,7,FALSE)</f>
        <v>BMW M3</v>
      </c>
      <c r="G52" s="180" t="str">
        <f>VLOOKUP(B52,Startlist!B:H,6,FALSE)</f>
        <v>Carglass Rally Team</v>
      </c>
      <c r="H52" s="231" t="s">
        <v>1565</v>
      </c>
    </row>
    <row r="53" spans="1:8" ht="15" customHeight="1">
      <c r="A53" s="189"/>
      <c r="B53" s="163">
        <v>36</v>
      </c>
      <c r="C53" s="188" t="str">
        <f>VLOOKUP(B53,Startlist!B:F,2,FALSE)</f>
        <v>E10</v>
      </c>
      <c r="D53" s="180" t="str">
        <f>CONCATENATE(VLOOKUP(B53,Startlist!B:H,3,FALSE)," / ",VLOOKUP(B53,Startlist!B:H,4,FALSE))</f>
        <v>Raido Laulik / Tōnis Viidas</v>
      </c>
      <c r="E53" s="179" t="str">
        <f>VLOOKUP(B53,Startlist!B:F,5,FALSE)</f>
        <v>EST</v>
      </c>
      <c r="F53" s="180" t="str">
        <f>VLOOKUP(B53,Startlist!B:H,7,FALSE)</f>
        <v>Nissan Sunny GTI</v>
      </c>
      <c r="G53" s="180" t="str">
        <f>VLOOKUP(B53,Startlist!B:H,6,FALSE)</f>
        <v>Sar-Tech Motorsport</v>
      </c>
      <c r="H53" s="231" t="s">
        <v>1565</v>
      </c>
    </row>
    <row r="54" spans="1:8" ht="15" customHeight="1">
      <c r="A54" s="189"/>
      <c r="B54" s="163">
        <v>42</v>
      </c>
      <c r="C54" s="188" t="str">
        <f>VLOOKUP(B54,Startlist!B:F,2,FALSE)</f>
        <v>N3</v>
      </c>
      <c r="D54" s="180" t="str">
        <f>CONCATENATE(VLOOKUP(B54,Startlist!B:H,3,FALSE)," / ",VLOOKUP(B54,Startlist!B:H,4,FALSE))</f>
        <v>Kevin Kuusik / Carl Terras</v>
      </c>
      <c r="E54" s="179" t="str">
        <f>VLOOKUP(B54,Startlist!B:F,5,FALSE)</f>
        <v>EST</v>
      </c>
      <c r="F54" s="180" t="str">
        <f>VLOOKUP(B54,Startlist!B:H,7,FALSE)</f>
        <v>Renault Clio</v>
      </c>
      <c r="G54" s="180" t="str">
        <f>VLOOKUP(B54,Startlist!B:H,6,FALSE)</f>
        <v>OK Tehnikaspordiklubi</v>
      </c>
      <c r="H54" s="229" t="s">
        <v>1565</v>
      </c>
    </row>
    <row r="55" spans="1:8" ht="15" customHeight="1">
      <c r="A55" s="189"/>
      <c r="B55" s="163">
        <v>43</v>
      </c>
      <c r="C55" s="188" t="str">
        <f>VLOOKUP(B55,Startlist!B:F,2,FALSE)</f>
        <v>E9</v>
      </c>
      <c r="D55" s="180" t="str">
        <f>CONCATENATE(VLOOKUP(B55,Startlist!B:H,3,FALSE)," / ",VLOOKUP(B55,Startlist!B:H,4,FALSE))</f>
        <v>Henry Asi / Taaniel Tigas</v>
      </c>
      <c r="E55" s="179" t="str">
        <f>VLOOKUP(B55,Startlist!B:F,5,FALSE)</f>
        <v>EST</v>
      </c>
      <c r="F55" s="180" t="str">
        <f>VLOOKUP(B55,Startlist!B:H,7,FALSE)</f>
        <v>Lada Samara</v>
      </c>
      <c r="G55" s="180" t="str">
        <f>VLOOKUP(B55,Startlist!B:H,6,FALSE)</f>
        <v>OK Tehnikaspordiklubi</v>
      </c>
      <c r="H55" s="229" t="s">
        <v>1565</v>
      </c>
    </row>
    <row r="56" spans="1:8" ht="15" customHeight="1">
      <c r="A56" s="189"/>
      <c r="B56" s="163">
        <v>47</v>
      </c>
      <c r="C56" s="188" t="str">
        <f>VLOOKUP(B56,Startlist!B:F,2,FALSE)</f>
        <v>E10</v>
      </c>
      <c r="D56" s="180" t="str">
        <f>CONCATENATE(VLOOKUP(B56,Startlist!B:H,3,FALSE)," / ",VLOOKUP(B56,Startlist!B:H,4,FALSE))</f>
        <v>Priit Koik / Uku Heldna</v>
      </c>
      <c r="E56" s="179" t="str">
        <f>VLOOKUP(B56,Startlist!B:F,5,FALSE)</f>
        <v>EST</v>
      </c>
      <c r="F56" s="180" t="str">
        <f>VLOOKUP(B56,Startlist!B:H,7,FALSE)</f>
        <v>BMW 318IS</v>
      </c>
      <c r="G56" s="180" t="str">
        <f>VLOOKUP(B56,Startlist!B:H,6,FALSE)</f>
        <v>Laitserallypark</v>
      </c>
      <c r="H56" s="229" t="s">
        <v>1565</v>
      </c>
    </row>
    <row r="57" spans="1:8" ht="15" customHeight="1">
      <c r="A57" s="189"/>
      <c r="B57" s="163">
        <v>48</v>
      </c>
      <c r="C57" s="188" t="str">
        <f>VLOOKUP(B57,Startlist!B:F,2,FALSE)</f>
        <v>A8</v>
      </c>
      <c r="D57" s="180" t="str">
        <f>CONCATENATE(VLOOKUP(B57,Startlist!B:H,3,FALSE)," / ",VLOOKUP(B57,Startlist!B:H,4,FALSE))</f>
        <v>Rünno Ubinhain / Riho Teinveld</v>
      </c>
      <c r="E57" s="179" t="str">
        <f>VLOOKUP(B57,Startlist!B:F,5,FALSE)</f>
        <v>EST</v>
      </c>
      <c r="F57" s="180" t="str">
        <f>VLOOKUP(B57,Startlist!B:H,7,FALSE)</f>
        <v>Subaru Impreza STI</v>
      </c>
      <c r="G57" s="180" t="str">
        <f>VLOOKUP(B57,Startlist!B:H,6,FALSE)</f>
        <v>Laitserallypark</v>
      </c>
      <c r="H57" s="229" t="s">
        <v>1565</v>
      </c>
    </row>
    <row r="58" spans="1:8" ht="15" customHeight="1">
      <c r="A58" s="189"/>
      <c r="B58" s="163">
        <v>50</v>
      </c>
      <c r="C58" s="188" t="str">
        <f>VLOOKUP(B58,Startlist!B:F,2,FALSE)</f>
        <v>E10</v>
      </c>
      <c r="D58" s="180" t="str">
        <f>CONCATENATE(VLOOKUP(B58,Startlist!B:H,3,FALSE)," / ",VLOOKUP(B58,Startlist!B:H,4,FALSE))</f>
        <v>Madis Mägi / Jaan Halliste</v>
      </c>
      <c r="E58" s="179" t="str">
        <f>VLOOKUP(B58,Startlist!B:F,5,FALSE)</f>
        <v>EST</v>
      </c>
      <c r="F58" s="180" t="str">
        <f>VLOOKUP(B58,Startlist!B:H,7,FALSE)</f>
        <v>BMW Compact</v>
      </c>
      <c r="G58" s="180" t="str">
        <f>VLOOKUP(B58,Startlist!B:H,6,FALSE)</f>
        <v>Yellow Racing</v>
      </c>
      <c r="H58" s="231" t="s">
        <v>1565</v>
      </c>
    </row>
    <row r="59" spans="1:8" ht="15" customHeight="1">
      <c r="A59" s="189"/>
      <c r="B59" s="163">
        <v>51</v>
      </c>
      <c r="C59" s="188" t="str">
        <f>VLOOKUP(B59,Startlist!B:F,2,FALSE)</f>
        <v>A6</v>
      </c>
      <c r="D59" s="180" t="str">
        <f>CONCATENATE(VLOOKUP(B59,Startlist!B:H,3,FALSE)," / ",VLOOKUP(B59,Startlist!B:H,4,FALSE))</f>
        <v>Kenneth Sepp / Rein Reinsalu</v>
      </c>
      <c r="E59" s="179" t="str">
        <f>VLOOKUP(B59,Startlist!B:F,5,FALSE)</f>
        <v>EST</v>
      </c>
      <c r="F59" s="180" t="str">
        <f>VLOOKUP(B59,Startlist!B:H,7,FALSE)</f>
        <v>Citroen C2</v>
      </c>
      <c r="G59" s="180" t="str">
        <f>VLOOKUP(B59,Startlist!B:H,6,FALSE)</f>
        <v>Sar-Tech Motorsport</v>
      </c>
      <c r="H59" s="231" t="s">
        <v>1565</v>
      </c>
    </row>
    <row r="60" spans="1:8" ht="15" customHeight="1">
      <c r="A60" s="189"/>
      <c r="B60" s="163">
        <v>52</v>
      </c>
      <c r="C60" s="188" t="str">
        <f>VLOOKUP(B60,Startlist!B:F,2,FALSE)</f>
        <v>E10</v>
      </c>
      <c r="D60" s="180" t="str">
        <f>CONCATENATE(VLOOKUP(B60,Startlist!B:H,3,FALSE)," / ",VLOOKUP(B60,Startlist!B:H,4,FALSE))</f>
        <v>Kristjan Sinik / Meelis Siidirätsep</v>
      </c>
      <c r="E60" s="179" t="str">
        <f>VLOOKUP(B60,Startlist!B:F,5,FALSE)</f>
        <v>EST</v>
      </c>
      <c r="F60" s="180" t="str">
        <f>VLOOKUP(B60,Startlist!B:H,7,FALSE)</f>
        <v>Nissan Sunny</v>
      </c>
      <c r="G60" s="180" t="str">
        <f>VLOOKUP(B60,Startlist!B:H,6,FALSE)</f>
        <v>Prorex Racing</v>
      </c>
      <c r="H60" s="229" t="s">
        <v>1565</v>
      </c>
    </row>
    <row r="61" spans="1:8" ht="15" customHeight="1">
      <c r="A61" s="189"/>
      <c r="B61" s="163">
        <v>55</v>
      </c>
      <c r="C61" s="188" t="str">
        <f>VLOOKUP(B61,Startlist!B:F,2,FALSE)</f>
        <v>E10</v>
      </c>
      <c r="D61" s="180" t="str">
        <f>CONCATENATE(VLOOKUP(B61,Startlist!B:H,3,FALSE)," / ",VLOOKUP(B61,Startlist!B:H,4,FALSE))</f>
        <v>Ott Mesikäpp / Alvar Kuutok</v>
      </c>
      <c r="E61" s="179" t="str">
        <f>VLOOKUP(B61,Startlist!B:F,5,FALSE)</f>
        <v>EST</v>
      </c>
      <c r="F61" s="180" t="str">
        <f>VLOOKUP(B61,Startlist!B:H,7,FALSE)</f>
        <v>Vaz 2105</v>
      </c>
      <c r="G61" s="180" t="str">
        <f>VLOOKUP(B61,Startlist!B:H,6,FALSE)</f>
        <v>Laitserallypark</v>
      </c>
      <c r="H61" s="229" t="s">
        <v>1565</v>
      </c>
    </row>
    <row r="62" spans="1:8" ht="15" customHeight="1">
      <c r="A62" s="189"/>
      <c r="B62" s="163">
        <v>57</v>
      </c>
      <c r="C62" s="188" t="str">
        <f>VLOOKUP(B62,Startlist!B:F,2,FALSE)</f>
        <v>E10</v>
      </c>
      <c r="D62" s="180" t="str">
        <f>CONCATENATE(VLOOKUP(B62,Startlist!B:H,3,FALSE)," / ",VLOOKUP(B62,Startlist!B:H,4,FALSE))</f>
        <v>Einar Soe / Tarmo Kaseorg</v>
      </c>
      <c r="E62" s="179" t="str">
        <f>VLOOKUP(B62,Startlist!B:F,5,FALSE)</f>
        <v>EST</v>
      </c>
      <c r="F62" s="180" t="str">
        <f>VLOOKUP(B62,Startlist!B:H,7,FALSE)</f>
        <v>Toyota Starlet</v>
      </c>
      <c r="G62" s="180" t="str">
        <f>VLOOKUP(B62,Startlist!B:H,6,FALSE)</f>
        <v>Sar-Tech Motorsport</v>
      </c>
      <c r="H62" s="231" t="s">
        <v>1565</v>
      </c>
    </row>
    <row r="63" spans="1:8" ht="15" customHeight="1">
      <c r="A63" s="189"/>
      <c r="B63" s="163">
        <v>58</v>
      </c>
      <c r="C63" s="188" t="str">
        <f>VLOOKUP(B63,Startlist!B:F,2,FALSE)</f>
        <v>E10</v>
      </c>
      <c r="D63" s="180" t="str">
        <f>CONCATENATE(VLOOKUP(B63,Startlist!B:H,3,FALSE)," / ",VLOOKUP(B63,Startlist!B:H,4,FALSE))</f>
        <v>Andres Lichtfeldt / Ivar Maran</v>
      </c>
      <c r="E63" s="179" t="str">
        <f>VLOOKUP(B63,Startlist!B:F,5,FALSE)</f>
        <v>EST</v>
      </c>
      <c r="F63" s="180" t="str">
        <f>VLOOKUP(B63,Startlist!B:H,7,FALSE)</f>
        <v>Ford Escort</v>
      </c>
      <c r="G63" s="180" t="str">
        <f>VLOOKUP(B63,Startlist!B:H,6,FALSE)</f>
        <v>Tamsalu AMK</v>
      </c>
      <c r="H63" s="229" t="s">
        <v>1565</v>
      </c>
    </row>
    <row r="64" spans="1:8" ht="15" customHeight="1">
      <c r="A64" s="189"/>
      <c r="B64" s="163">
        <v>59</v>
      </c>
      <c r="C64" s="188" t="str">
        <f>VLOOKUP(B64,Startlist!B:F,2,FALSE)</f>
        <v>E10</v>
      </c>
      <c r="D64" s="180" t="str">
        <f>CONCATENATE(VLOOKUP(B64,Startlist!B:H,3,FALSE)," / ",VLOOKUP(B64,Startlist!B:H,4,FALSE))</f>
        <v>Erkko East / Margus Brant</v>
      </c>
      <c r="E64" s="179" t="str">
        <f>VLOOKUP(B64,Startlist!B:F,5,FALSE)</f>
        <v>EST</v>
      </c>
      <c r="F64" s="180" t="str">
        <f>VLOOKUP(B64,Startlist!B:H,7,FALSE)</f>
        <v>Ford Escort</v>
      </c>
      <c r="G64" s="180" t="str">
        <f>VLOOKUP(B64,Startlist!B:H,6,FALSE)</f>
        <v>Oti Ralliklubi</v>
      </c>
      <c r="H64" s="231" t="s">
        <v>1565</v>
      </c>
    </row>
    <row r="65" spans="1:8" ht="15" customHeight="1">
      <c r="A65" s="189"/>
      <c r="B65" s="163">
        <v>62</v>
      </c>
      <c r="C65" s="188" t="str">
        <f>VLOOKUP(B65,Startlist!B:F,2,FALSE)</f>
        <v>E9</v>
      </c>
      <c r="D65" s="180" t="str">
        <f>CONCATENATE(VLOOKUP(B65,Startlist!B:H,3,FALSE)," / ",VLOOKUP(B65,Startlist!B:H,4,FALSE))</f>
        <v>Margus Sarja / Taavi Audova</v>
      </c>
      <c r="E65" s="179" t="str">
        <f>VLOOKUP(B65,Startlist!B:F,5,FALSE)</f>
        <v>EST</v>
      </c>
      <c r="F65" s="180" t="str">
        <f>VLOOKUP(B65,Startlist!B:H,7,FALSE)</f>
        <v>VW Golf</v>
      </c>
      <c r="G65" s="180" t="str">
        <f>VLOOKUP(B65,Startlist!B:H,6,FALSE)</f>
        <v>G.M.Racing SK</v>
      </c>
      <c r="H65" s="229" t="s">
        <v>1565</v>
      </c>
    </row>
    <row r="66" spans="1:8" ht="15" customHeight="1">
      <c r="A66" s="189"/>
      <c r="B66" s="163">
        <v>63</v>
      </c>
      <c r="C66" s="188" t="str">
        <f>VLOOKUP(B66,Startlist!B:F,2,FALSE)</f>
        <v>E10</v>
      </c>
      <c r="D66" s="180" t="str">
        <f>CONCATENATE(VLOOKUP(B66,Startlist!B:H,3,FALSE)," / ",VLOOKUP(B66,Startlist!B:H,4,FALSE))</f>
        <v>Indrek Napp / Tarmo Mägi</v>
      </c>
      <c r="E66" s="179" t="str">
        <f>VLOOKUP(B66,Startlist!B:F,5,FALSE)</f>
        <v>EST</v>
      </c>
      <c r="F66" s="180" t="str">
        <f>VLOOKUP(B66,Startlist!B:H,7,FALSE)</f>
        <v>Renault Clio</v>
      </c>
      <c r="G66" s="180" t="str">
        <f>VLOOKUP(B66,Startlist!B:H,6,FALSE)</f>
        <v>G.M.Racing SK</v>
      </c>
      <c r="H66" s="229" t="s">
        <v>1565</v>
      </c>
    </row>
    <row r="67" spans="1:8" ht="15" customHeight="1">
      <c r="A67" s="189"/>
      <c r="B67" s="163">
        <v>66</v>
      </c>
      <c r="C67" s="188" t="str">
        <f>VLOOKUP(B67,Startlist!B:F,2,FALSE)</f>
        <v>E9</v>
      </c>
      <c r="D67" s="180" t="str">
        <f>CONCATENATE(VLOOKUP(B67,Startlist!B:H,3,FALSE)," / ",VLOOKUP(B67,Startlist!B:H,4,FALSE))</f>
        <v>Raigo Vilbiks / Alari Jüriöö</v>
      </c>
      <c r="E67" s="179" t="str">
        <f>VLOOKUP(B67,Startlist!B:F,5,FALSE)</f>
        <v>EST</v>
      </c>
      <c r="F67" s="180" t="str">
        <f>VLOOKUP(B67,Startlist!B:H,7,FALSE)</f>
        <v>Lada Samara</v>
      </c>
      <c r="G67" s="180" t="str">
        <f>VLOOKUP(B67,Startlist!B:H,6,FALSE)</f>
        <v>Laitserallypark</v>
      </c>
      <c r="H67" s="229" t="s">
        <v>1565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">
      <selection activeCell="A12" sqref="A12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6" customWidth="1"/>
  </cols>
  <sheetData>
    <row r="1" ht="15.75">
      <c r="E1" s="1" t="s">
        <v>314</v>
      </c>
    </row>
    <row r="2" ht="15.75">
      <c r="E2" s="1" t="str">
        <f>Startlist!$F2</f>
        <v>Grossi Toidukaubad Viru Rally 2012</v>
      </c>
    </row>
    <row r="3" ht="15">
      <c r="E3" s="66" t="str">
        <f>Startlist!$F3</f>
        <v>10.-11 August 2012</v>
      </c>
    </row>
    <row r="4" ht="15">
      <c r="E4" s="66" t="str">
        <f>Startlist!$F4</f>
        <v>Rakvere, Lääne-Virumaa</v>
      </c>
    </row>
    <row r="5" ht="12.75">
      <c r="H5" s="170"/>
    </row>
    <row r="6" spans="1:8" ht="12.75">
      <c r="A6" s="39"/>
      <c r="B6" s="171" t="s">
        <v>181</v>
      </c>
      <c r="C6" s="172" t="s">
        <v>310</v>
      </c>
      <c r="D6" s="173" t="s">
        <v>311</v>
      </c>
      <c r="E6" s="174"/>
      <c r="F6" s="175" t="s">
        <v>178</v>
      </c>
      <c r="G6" s="176" t="s">
        <v>177</v>
      </c>
      <c r="H6" s="10" t="s">
        <v>173</v>
      </c>
    </row>
    <row r="7" spans="1:9" ht="15" customHeight="1">
      <c r="A7" s="177">
        <v>1</v>
      </c>
      <c r="B7" s="178">
        <v>6</v>
      </c>
      <c r="C7" s="179" t="s">
        <v>312</v>
      </c>
      <c r="D7" s="180" t="str">
        <f>CONCATENATE(VLOOKUP(B7,Startlist!B:H,3,FALSE)," / ",VLOOKUP(B7,Startlist!B:H,4,FALSE))</f>
        <v>Rainer Aus / Simo Koskinen</v>
      </c>
      <c r="E7" s="179" t="str">
        <f>VLOOKUP(B7,Startlist!B:F,5,FALSE)</f>
        <v>EST</v>
      </c>
      <c r="F7" s="180" t="str">
        <f>VLOOKUP(B7,Startlist!B:H,7,FALSE)</f>
        <v>Mitsubishi Lancer Evo 9</v>
      </c>
      <c r="G7" s="181" t="str">
        <f>VLOOKUP(B7,Startlist!B:H,6,FALSE)</f>
        <v>Carglass Rally Team</v>
      </c>
      <c r="H7" s="230" t="str">
        <f>VLOOKUP(B7,Results!B:P,15,FALSE)</f>
        <v> 1:03.15,7</v>
      </c>
      <c r="I7" s="182"/>
    </row>
    <row r="8" spans="1:9" ht="15" customHeight="1">
      <c r="A8" s="177">
        <f>A7+1</f>
        <v>2</v>
      </c>
      <c r="B8" s="178">
        <v>11</v>
      </c>
      <c r="C8" s="179" t="s">
        <v>312</v>
      </c>
      <c r="D8" s="180" t="str">
        <f>CONCATENATE(VLOOKUP(B8,Startlist!B:H,3,FALSE)," / ",VLOOKUP(B8,Startlist!B:H,4,FALSE))</f>
        <v>Timmu Kōrge / Erki Pints</v>
      </c>
      <c r="E8" s="179" t="str">
        <f>VLOOKUP(B8,Startlist!B:F,5,FALSE)</f>
        <v>EST</v>
      </c>
      <c r="F8" s="180" t="str">
        <f>VLOOKUP(B8,Startlist!B:H,7,FALSE)</f>
        <v>Mitsubishi Lancer Evo 9</v>
      </c>
      <c r="G8" s="181" t="str">
        <f>VLOOKUP(B8,Startlist!B:H,6,FALSE)</f>
        <v>Carglass Rally Team</v>
      </c>
      <c r="H8" s="230" t="str">
        <f>VLOOKUP(B8,Results!B:P,15,FALSE)</f>
        <v> 1:03.22,8</v>
      </c>
      <c r="I8" s="182"/>
    </row>
    <row r="9" spans="1:9" ht="15" customHeight="1">
      <c r="A9" s="177">
        <f>A8+1</f>
        <v>3</v>
      </c>
      <c r="B9" s="178">
        <v>5</v>
      </c>
      <c r="C9" s="179" t="s">
        <v>312</v>
      </c>
      <c r="D9" s="180" t="str">
        <f>CONCATENATE(VLOOKUP(B9,Startlist!B:H,3,FALSE)," / ",VLOOKUP(B9,Startlist!B:H,4,FALSE))</f>
        <v>Siim Plangi / Marek Sarapuu</v>
      </c>
      <c r="E9" s="179" t="str">
        <f>VLOOKUP(B9,Startlist!B:F,5,FALSE)</f>
        <v>EST</v>
      </c>
      <c r="F9" s="180" t="str">
        <f>VLOOKUP(B9,Startlist!B:H,7,FALSE)</f>
        <v>Mitsubishi Lancer Evo 10</v>
      </c>
      <c r="G9" s="181" t="str">
        <f>VLOOKUP(B9,Startlist!B:H,6,FALSE)</f>
        <v>G.M.Racing SK</v>
      </c>
      <c r="H9" s="230" t="str">
        <f>VLOOKUP(B9,Results!B:P,15,FALSE)</f>
        <v> 1:05.18,3</v>
      </c>
      <c r="I9" s="182"/>
    </row>
    <row r="10" spans="1:9" ht="15" customHeight="1">
      <c r="A10" s="177">
        <f>A9+1</f>
        <v>4</v>
      </c>
      <c r="B10" s="178">
        <v>31</v>
      </c>
      <c r="C10" s="179" t="s">
        <v>312</v>
      </c>
      <c r="D10" s="180" t="str">
        <f>CONCATENATE(VLOOKUP(B10,Startlist!B:H,3,FALSE)," / ",VLOOKUP(B10,Startlist!B:H,4,FALSE))</f>
        <v>Vadim Kuznetsov / Roman Kapustin</v>
      </c>
      <c r="E10" s="179" t="str">
        <f>VLOOKUP(B10,Startlist!B:F,5,FALSE)</f>
        <v>RUS</v>
      </c>
      <c r="F10" s="180" t="str">
        <f>VLOOKUP(B10,Startlist!B:H,7,FALSE)</f>
        <v>Subaru Impreza</v>
      </c>
      <c r="G10" s="181" t="str">
        <f>VLOOKUP(B10,Startlist!B:H,6,FALSE)</f>
        <v>Rayban Rally Style</v>
      </c>
      <c r="H10" s="230" t="str">
        <f>VLOOKUP(B10,Results!B:P,15,FALSE)</f>
        <v> 1:12.58,9</v>
      </c>
      <c r="I10" s="182"/>
    </row>
    <row r="11" spans="1:9" ht="15" customHeight="1">
      <c r="A11" s="177"/>
      <c r="B11" s="178">
        <v>7</v>
      </c>
      <c r="C11" s="179" t="s">
        <v>312</v>
      </c>
      <c r="D11" s="180" t="str">
        <f>CONCATENATE(VLOOKUP(B11,Startlist!B:H,3,FALSE)," / ",VLOOKUP(B11,Startlist!B:H,4,FALSE))</f>
        <v>Alexey Lukyanuk / Alexey Arnautov</v>
      </c>
      <c r="E11" s="179" t="str">
        <f>VLOOKUP(B11,Startlist!B:F,5,FALSE)</f>
        <v>RUS</v>
      </c>
      <c r="F11" s="180" t="str">
        <f>VLOOKUP(B11,Startlist!B:H,7,FALSE)</f>
        <v>Mitsubishi Lancer Evo 9</v>
      </c>
      <c r="G11" s="181" t="str">
        <f>VLOOKUP(B11,Startlist!B:H,6,FALSE)</f>
        <v>Rayban Rally Style</v>
      </c>
      <c r="H11" s="231" t="s">
        <v>2020</v>
      </c>
      <c r="I11" s="182"/>
    </row>
    <row r="12" spans="1:9" ht="15" customHeight="1">
      <c r="A12" s="177"/>
      <c r="B12" s="178">
        <v>1</v>
      </c>
      <c r="C12" s="179" t="s">
        <v>312</v>
      </c>
      <c r="D12" s="180" t="str">
        <f>CONCATENATE(VLOOKUP(B12,Startlist!B:H,3,FALSE)," / ",VLOOKUP(B12,Startlist!B:H,4,FALSE))</f>
        <v>Georg Gross / Raigo Mōlder</v>
      </c>
      <c r="E12" s="179" t="str">
        <f>VLOOKUP(B12,Startlist!B:F,5,FALSE)</f>
        <v>EST</v>
      </c>
      <c r="F12" s="180" t="str">
        <f>VLOOKUP(B12,Startlist!B:H,7,FALSE)</f>
        <v>Ford Focus WRC</v>
      </c>
      <c r="G12" s="181" t="str">
        <f>VLOOKUP(B12,Startlist!B:H,6,FALSE)</f>
        <v>MM-Motorsport</v>
      </c>
      <c r="H12" s="231" t="s">
        <v>1565</v>
      </c>
      <c r="I12" s="182"/>
    </row>
    <row r="13" spans="1:9" ht="15" customHeight="1">
      <c r="A13" s="177"/>
      <c r="B13" s="178">
        <v>8</v>
      </c>
      <c r="C13" s="179" t="s">
        <v>312</v>
      </c>
      <c r="D13" s="180" t="str">
        <f>CONCATENATE(VLOOKUP(B13,Startlist!B:H,3,FALSE)," / ",VLOOKUP(B13,Startlist!B:H,4,FALSE))</f>
        <v>Egon Kaur / Erik Lepikson</v>
      </c>
      <c r="E13" s="179" t="str">
        <f>VLOOKUP(B13,Startlist!B:F,5,FALSE)</f>
        <v>EST</v>
      </c>
      <c r="F13" s="180" t="str">
        <f>VLOOKUP(B13,Startlist!B:H,7,FALSE)</f>
        <v>Subaru Impreza</v>
      </c>
      <c r="G13" s="181" t="str">
        <f>VLOOKUP(B13,Startlist!B:H,6,FALSE)</f>
        <v>Carglass Rally Team</v>
      </c>
      <c r="H13" s="231" t="s">
        <v>1565</v>
      </c>
      <c r="I13" s="182"/>
    </row>
    <row r="14" spans="1:9" ht="15" customHeight="1">
      <c r="A14" s="177"/>
      <c r="B14" s="178">
        <v>9</v>
      </c>
      <c r="C14" s="179" t="s">
        <v>312</v>
      </c>
      <c r="D14" s="180" t="str">
        <f>CONCATENATE(VLOOKUP(B14,Startlist!B:H,3,FALSE)," / ",VLOOKUP(B14,Startlist!B:H,4,FALSE))</f>
        <v>Raul Jeets / Andrus Toom</v>
      </c>
      <c r="E14" s="179" t="str">
        <f>VLOOKUP(B14,Startlist!B:F,5,FALSE)</f>
        <v>EST</v>
      </c>
      <c r="F14" s="180" t="str">
        <f>VLOOKUP(B14,Startlist!B:H,7,FALSE)</f>
        <v>Mitsubishi Lancer Evo 10</v>
      </c>
      <c r="G14" s="181" t="str">
        <f>VLOOKUP(B14,Startlist!B:H,6,FALSE)</f>
        <v>Team RRC</v>
      </c>
      <c r="H14" s="231" t="s">
        <v>1565</v>
      </c>
      <c r="I14" s="182"/>
    </row>
    <row r="15" spans="1:9" ht="15" customHeight="1">
      <c r="A15" s="177"/>
      <c r="B15" s="178">
        <v>10</v>
      </c>
      <c r="C15" s="179" t="s">
        <v>312</v>
      </c>
      <c r="D15" s="180" t="str">
        <f>CONCATENATE(VLOOKUP(B15,Startlist!B:H,3,FALSE)," / ",VLOOKUP(B15,Startlist!B:H,4,FALSE))</f>
        <v>Sander Pärn / Ken Järveoja</v>
      </c>
      <c r="E15" s="179" t="str">
        <f>VLOOKUP(B15,Startlist!B:F,5,FALSE)</f>
        <v>EST</v>
      </c>
      <c r="F15" s="180" t="str">
        <f>VLOOKUP(B15,Startlist!B:H,7,FALSE)</f>
        <v>Subaru Impreza WRX STI</v>
      </c>
      <c r="G15" s="181" t="str">
        <f>VLOOKUP(B15,Startlist!B:H,6,FALSE)</f>
        <v>MM-Motorsport</v>
      </c>
      <c r="H15" s="231" t="s">
        <v>1565</v>
      </c>
      <c r="I15" s="182"/>
    </row>
    <row r="16" spans="1:9" ht="15" customHeight="1">
      <c r="A16" s="177"/>
      <c r="B16" s="178">
        <v>16</v>
      </c>
      <c r="C16" s="179" t="s">
        <v>312</v>
      </c>
      <c r="D16" s="180" t="str">
        <f>CONCATENATE(VLOOKUP(B16,Startlist!B:H,3,FALSE)," / ",VLOOKUP(B16,Startlist!B:H,4,FALSE))</f>
        <v>Oliver Ojaperv / Jarno Talve</v>
      </c>
      <c r="E16" s="179" t="str">
        <f>VLOOKUP(B16,Startlist!B:F,5,FALSE)</f>
        <v>EST</v>
      </c>
      <c r="F16" s="180" t="str">
        <f>VLOOKUP(B16,Startlist!B:H,7,FALSE)</f>
        <v>Subaru Impreza WRX STI</v>
      </c>
      <c r="G16" s="181" t="str">
        <f>VLOOKUP(B16,Startlist!B:H,6,FALSE)</f>
        <v>OK Tehnikaspordiklubi</v>
      </c>
      <c r="H16" s="231" t="s">
        <v>1565</v>
      </c>
      <c r="I16" s="182"/>
    </row>
    <row r="17" spans="1:8" ht="7.5" customHeight="1">
      <c r="A17" s="183"/>
      <c r="B17" s="184"/>
      <c r="C17" s="185"/>
      <c r="D17" s="186"/>
      <c r="E17" s="185"/>
      <c r="F17" s="186"/>
      <c r="G17" s="187"/>
      <c r="H17" s="232"/>
    </row>
    <row r="18" spans="1:8" ht="15" customHeight="1">
      <c r="A18" s="177">
        <v>1</v>
      </c>
      <c r="B18" s="178">
        <v>20</v>
      </c>
      <c r="C18" s="179" t="s">
        <v>313</v>
      </c>
      <c r="D18" s="180" t="str">
        <f>CONCATENATE(VLOOKUP(B18,Startlist!B:H,3,FALSE)," / ",VLOOKUP(B18,Startlist!B:H,4,FALSE))</f>
        <v>Markus Abram / Jarmo Vōsa</v>
      </c>
      <c r="E18" s="179" t="str">
        <f>VLOOKUP(B18,Startlist!B:F,5,FALSE)</f>
        <v>EST</v>
      </c>
      <c r="F18" s="180" t="str">
        <f>VLOOKUP(B18,Startlist!B:H,7,FALSE)</f>
        <v>Honda Civic Type-R</v>
      </c>
      <c r="G18" s="181" t="str">
        <f>VLOOKUP(B18,Startlist!B:H,6,FALSE)</f>
        <v>Merkomar Motorsport</v>
      </c>
      <c r="H18" s="230" t="str">
        <f>VLOOKUP(B18,Results!B:P,15,FALSE)</f>
        <v> 1:08.44,1</v>
      </c>
    </row>
    <row r="19" spans="1:8" ht="15" customHeight="1">
      <c r="A19" s="177">
        <f>A18+1</f>
        <v>2</v>
      </c>
      <c r="B19" s="178">
        <v>26</v>
      </c>
      <c r="C19" s="179" t="s">
        <v>313</v>
      </c>
      <c r="D19" s="180" t="str">
        <f>CONCATENATE(VLOOKUP(B19,Startlist!B:H,3,FALSE)," / ",VLOOKUP(B19,Startlist!B:H,4,FALSE))</f>
        <v>Kristo Subi / Teele Sepp</v>
      </c>
      <c r="E19" s="179" t="str">
        <f>VLOOKUP(B19,Startlist!B:F,5,FALSE)</f>
        <v>EST</v>
      </c>
      <c r="F19" s="180" t="str">
        <f>VLOOKUP(B19,Startlist!B:H,7,FALSE)</f>
        <v>Honda Civic Type-R</v>
      </c>
      <c r="G19" s="181" t="str">
        <f>VLOOKUP(B19,Startlist!B:H,6,FALSE)</f>
        <v>ECOM Motorsport</v>
      </c>
      <c r="H19" s="230" t="str">
        <f>VLOOKUP(B19,Results!B:P,15,FALSE)</f>
        <v> 1:08.50,4</v>
      </c>
    </row>
    <row r="20" spans="1:8" ht="15" customHeight="1">
      <c r="A20" s="177">
        <f>A19+1</f>
        <v>3</v>
      </c>
      <c r="B20" s="178">
        <v>27</v>
      </c>
      <c r="C20" s="179" t="s">
        <v>313</v>
      </c>
      <c r="D20" s="180" t="str">
        <f>CONCATENATE(VLOOKUP(B20,Startlist!B:H,3,FALSE)," / ",VLOOKUP(B20,Startlist!B:H,4,FALSE))</f>
        <v>Rainer Rohtmets / Rivo Hell</v>
      </c>
      <c r="E20" s="179" t="str">
        <f>VLOOKUP(B20,Startlist!B:F,5,FALSE)</f>
        <v>EST</v>
      </c>
      <c r="F20" s="180" t="str">
        <f>VLOOKUP(B20,Startlist!B:H,7,FALSE)</f>
        <v>Citroen C2 R2 Max</v>
      </c>
      <c r="G20" s="181" t="str">
        <f>VLOOKUP(B20,Startlist!B:H,6,FALSE)</f>
        <v>Printsport</v>
      </c>
      <c r="H20" s="230" t="str">
        <f>VLOOKUP(B20,Results!B:P,15,FALSE)</f>
        <v> 1:09.02,5</v>
      </c>
    </row>
    <row r="21" spans="1:8" ht="15" customHeight="1">
      <c r="A21" s="177">
        <f>A20+1</f>
        <v>4</v>
      </c>
      <c r="B21" s="178">
        <v>49</v>
      </c>
      <c r="C21" s="179" t="s">
        <v>313</v>
      </c>
      <c r="D21" s="180" t="str">
        <f>CONCATENATE(VLOOKUP(B21,Startlist!B:H,3,FALSE)," / ",VLOOKUP(B21,Startlist!B:H,4,FALSE))</f>
        <v>Tōnu Sepp / Raiko Ausmees</v>
      </c>
      <c r="E21" s="179" t="str">
        <f>VLOOKUP(B21,Startlist!B:F,5,FALSE)</f>
        <v>EST</v>
      </c>
      <c r="F21" s="180" t="str">
        <f>VLOOKUP(B21,Startlist!B:H,7,FALSE)</f>
        <v>Honda Civic Type-R</v>
      </c>
      <c r="G21" s="181" t="str">
        <f>VLOOKUP(B21,Startlist!B:H,6,FALSE)</f>
        <v>ECOM Motorsport</v>
      </c>
      <c r="H21" s="230" t="str">
        <f>VLOOKUP(B21,Results!B:P,15,FALSE)</f>
        <v> 1:11.41,2</v>
      </c>
    </row>
    <row r="22" spans="1:8" ht="15" customHeight="1">
      <c r="A22" s="177"/>
      <c r="B22" s="178">
        <v>24</v>
      </c>
      <c r="C22" s="179" t="s">
        <v>313</v>
      </c>
      <c r="D22" s="180" t="str">
        <f>CONCATENATE(VLOOKUP(B22,Startlist!B:H,3,FALSE)," / ",VLOOKUP(B22,Startlist!B:H,4,FALSE))</f>
        <v>Kristen Kelement / Timo Kasesalu</v>
      </c>
      <c r="E22" s="179" t="str">
        <f>VLOOKUP(B22,Startlist!B:F,5,FALSE)</f>
        <v>EST</v>
      </c>
      <c r="F22" s="180" t="str">
        <f>VLOOKUP(B22,Startlist!B:H,7,FALSE)</f>
        <v>Citroen C2 R2 Max</v>
      </c>
      <c r="G22" s="181" t="str">
        <f>VLOOKUP(B22,Startlist!B:H,6,FALSE)</f>
        <v>Oti Ralliklubi</v>
      </c>
      <c r="H22" s="231" t="s">
        <v>1565</v>
      </c>
    </row>
    <row r="23" spans="1:8" ht="15" customHeight="1">
      <c r="A23" s="177"/>
      <c r="B23" s="178">
        <v>42</v>
      </c>
      <c r="C23" s="179" t="s">
        <v>313</v>
      </c>
      <c r="D23" s="180" t="str">
        <f>CONCATENATE(VLOOKUP(B23,Startlist!B:H,3,FALSE)," / ",VLOOKUP(B23,Startlist!B:H,4,FALSE))</f>
        <v>Kevin Kuusik / Carl Terras</v>
      </c>
      <c r="E23" s="179" t="str">
        <f>VLOOKUP(B23,Startlist!B:F,5,FALSE)</f>
        <v>EST</v>
      </c>
      <c r="F23" s="180" t="str">
        <f>VLOOKUP(B23,Startlist!B:H,7,FALSE)</f>
        <v>Renault Clio</v>
      </c>
      <c r="G23" s="181" t="str">
        <f>VLOOKUP(B23,Startlist!B:H,6,FALSE)</f>
        <v>OK Tehnikaspordiklubi</v>
      </c>
      <c r="H23" s="231" t="s">
        <v>1565</v>
      </c>
    </row>
    <row r="24" spans="1:8" ht="7.5" customHeight="1">
      <c r="A24" s="183"/>
      <c r="B24" s="184"/>
      <c r="C24" s="185"/>
      <c r="D24" s="186"/>
      <c r="E24" s="185"/>
      <c r="F24" s="186"/>
      <c r="G24" s="187"/>
      <c r="H24" s="232"/>
    </row>
    <row r="25" spans="1:8" ht="15" customHeight="1">
      <c r="A25" s="177">
        <v>1</v>
      </c>
      <c r="B25" s="178">
        <v>22</v>
      </c>
      <c r="C25" s="179" t="s">
        <v>315</v>
      </c>
      <c r="D25" s="180" t="str">
        <f>CONCATENATE(VLOOKUP(B25,Startlist!B:H,3,FALSE)," / ",VLOOKUP(B25,Startlist!B:H,4,FALSE))</f>
        <v>Lembit Soe / Ahto Pihlas</v>
      </c>
      <c r="E25" s="179" t="str">
        <f>VLOOKUP(B25,Startlist!B:F,5,FALSE)</f>
        <v>EST</v>
      </c>
      <c r="F25" s="180" t="str">
        <f>VLOOKUP(B25,Startlist!B:H,7,FALSE)</f>
        <v>Toyota Starlet</v>
      </c>
      <c r="G25" s="181" t="str">
        <f>VLOOKUP(B25,Startlist!B:H,6,FALSE)</f>
        <v>Sar-Tech Motorsport</v>
      </c>
      <c r="H25" s="230" t="str">
        <f>VLOOKUP(B25,Results!B:P,15,FALSE)</f>
        <v> 1:10.10,5</v>
      </c>
    </row>
    <row r="26" spans="1:8" ht="15" customHeight="1">
      <c r="A26" s="177">
        <f>A25+1</f>
        <v>2</v>
      </c>
      <c r="B26" s="178">
        <v>37</v>
      </c>
      <c r="C26" s="179" t="s">
        <v>315</v>
      </c>
      <c r="D26" s="180" t="str">
        <f>CONCATENATE(VLOOKUP(B26,Startlist!B:H,3,FALSE)," / ",VLOOKUP(B26,Startlist!B:H,4,FALSE))</f>
        <v>Andrus Vahi / Alo Ivask</v>
      </c>
      <c r="E26" s="179" t="str">
        <f>VLOOKUP(B26,Startlist!B:F,5,FALSE)</f>
        <v>EST</v>
      </c>
      <c r="F26" s="180" t="str">
        <f>VLOOKUP(B26,Startlist!B:H,7,FALSE)</f>
        <v>BMW M3</v>
      </c>
      <c r="G26" s="181" t="str">
        <f>VLOOKUP(B26,Startlist!B:H,6,FALSE)</f>
        <v>ECOM Motorsport</v>
      </c>
      <c r="H26" s="230" t="str">
        <f>VLOOKUP(B26,Results!B:P,15,FALSE)</f>
        <v> 1:12.02,9</v>
      </c>
    </row>
    <row r="27" spans="1:8" ht="15" customHeight="1">
      <c r="A27" s="177">
        <f>A26+1</f>
        <v>3</v>
      </c>
      <c r="B27" s="178">
        <v>40</v>
      </c>
      <c r="C27" s="179" t="s">
        <v>315</v>
      </c>
      <c r="D27" s="180" t="str">
        <f>CONCATENATE(VLOOKUP(B27,Startlist!B:H,3,FALSE)," / ",VLOOKUP(B27,Startlist!B:H,4,FALSE))</f>
        <v>Edgars Balodis / Ivo Pukis</v>
      </c>
      <c r="E27" s="179" t="str">
        <f>VLOOKUP(B27,Startlist!B:F,5,FALSE)</f>
        <v>LAT</v>
      </c>
      <c r="F27" s="180" t="str">
        <f>VLOOKUP(B27,Startlist!B:H,7,FALSE)</f>
        <v>Renault Clio</v>
      </c>
      <c r="G27" s="181" t="str">
        <f>VLOOKUP(B27,Startlist!B:H,6,FALSE)</f>
        <v>Ramus Rally Team</v>
      </c>
      <c r="H27" s="230" t="str">
        <f>VLOOKUP(B27,Results!B:P,15,FALSE)</f>
        <v> 1:14.21,2</v>
      </c>
    </row>
    <row r="28" spans="1:8" ht="15" customHeight="1">
      <c r="A28" s="177">
        <f>A27+1</f>
        <v>4</v>
      </c>
      <c r="B28" s="178">
        <v>64</v>
      </c>
      <c r="C28" s="179" t="s">
        <v>315</v>
      </c>
      <c r="D28" s="180" t="str">
        <f>CONCATENATE(VLOOKUP(B28,Startlist!B:H,3,FALSE)," / ",VLOOKUP(B28,Startlist!B:H,4,FALSE))</f>
        <v>Maila Vaher / Karita Kivi</v>
      </c>
      <c r="E28" s="179" t="str">
        <f>VLOOKUP(B28,Startlist!B:F,5,FALSE)</f>
        <v>EST</v>
      </c>
      <c r="F28" s="180" t="str">
        <f>VLOOKUP(B28,Startlist!B:H,7,FALSE)</f>
        <v>Nissan Sunny GTI</v>
      </c>
      <c r="G28" s="181" t="str">
        <f>VLOOKUP(B28,Startlist!B:H,6,FALSE)</f>
        <v>Sar-Tech Motorsport</v>
      </c>
      <c r="H28" s="230" t="str">
        <f>VLOOKUP(B28,Results!B:P,15,FALSE)</f>
        <v> 1:16.42,4</v>
      </c>
    </row>
    <row r="29" spans="1:8" ht="15" customHeight="1">
      <c r="A29" s="177">
        <f>A28+1</f>
        <v>5</v>
      </c>
      <c r="B29" s="178">
        <v>61</v>
      </c>
      <c r="C29" s="179" t="s">
        <v>315</v>
      </c>
      <c r="D29" s="180" t="str">
        <f>CONCATENATE(VLOOKUP(B29,Startlist!B:H,3,FALSE)," / ",VLOOKUP(B29,Startlist!B:H,4,FALSE))</f>
        <v>Guntis Lielkajis / Vilnis Mikelsons</v>
      </c>
      <c r="E29" s="179" t="str">
        <f>VLOOKUP(B29,Startlist!B:F,5,FALSE)</f>
        <v>LAT</v>
      </c>
      <c r="F29" s="180" t="str">
        <f>VLOOKUP(B29,Startlist!B:H,7,FALSE)</f>
        <v>Lada Samara</v>
      </c>
      <c r="G29" s="181" t="str">
        <f>VLOOKUP(B29,Startlist!B:H,6,FALSE)</f>
        <v>Guntis Lielkajis</v>
      </c>
      <c r="H29" s="230" t="str">
        <f>VLOOKUP(B29,Results!B:P,15,FALSE)</f>
        <v> 1:18.35,6</v>
      </c>
    </row>
    <row r="30" spans="1:8" ht="15" customHeight="1">
      <c r="A30" s="177"/>
      <c r="B30" s="178">
        <v>19</v>
      </c>
      <c r="C30" s="179" t="s">
        <v>315</v>
      </c>
      <c r="D30" s="180" t="str">
        <f>CONCATENATE(VLOOKUP(B30,Startlist!B:H,3,FALSE)," / ",VLOOKUP(B30,Startlist!B:H,4,FALSE))</f>
        <v>Ago Ahu / Kalle Ahu</v>
      </c>
      <c r="E30" s="179" t="str">
        <f>VLOOKUP(B30,Startlist!B:F,5,FALSE)</f>
        <v>EST</v>
      </c>
      <c r="F30" s="180" t="str">
        <f>VLOOKUP(B30,Startlist!B:H,7,FALSE)</f>
        <v>BMW M3</v>
      </c>
      <c r="G30" s="181" t="str">
        <f>VLOOKUP(B30,Startlist!B:H,6,FALSE)</f>
        <v>Sar-Tech Motorsport</v>
      </c>
      <c r="H30" s="231" t="s">
        <v>1565</v>
      </c>
    </row>
    <row r="31" spans="1:8" ht="15" customHeight="1">
      <c r="A31" s="177"/>
      <c r="B31" s="178">
        <v>23</v>
      </c>
      <c r="C31" s="179" t="s">
        <v>315</v>
      </c>
      <c r="D31" s="180" t="str">
        <f>CONCATENATE(VLOOKUP(B31,Startlist!B:H,3,FALSE)," / ",VLOOKUP(B31,Startlist!B:H,4,FALSE))</f>
        <v>Janis Berkis / Edgars Ceporjus</v>
      </c>
      <c r="E31" s="179" t="str">
        <f>VLOOKUP(B31,Startlist!B:F,5,FALSE)</f>
        <v>LAT</v>
      </c>
      <c r="F31" s="180" t="str">
        <f>VLOOKUP(B31,Startlist!B:H,7,FALSE)</f>
        <v>Ford Fiesta ST</v>
      </c>
      <c r="G31" s="181" t="str">
        <f>VLOOKUP(B31,Startlist!B:H,6,FALSE)</f>
        <v>NJ Racing</v>
      </c>
      <c r="H31" s="231" t="s">
        <v>1565</v>
      </c>
    </row>
    <row r="32" spans="1:8" ht="15" customHeight="1">
      <c r="A32" s="177"/>
      <c r="B32" s="178">
        <v>35</v>
      </c>
      <c r="C32" s="179" t="s">
        <v>315</v>
      </c>
      <c r="D32" s="180" t="str">
        <f>CONCATENATE(VLOOKUP(B32,Startlist!B:H,3,FALSE)," / ",VLOOKUP(B32,Startlist!B:H,4,FALSE))</f>
        <v>Viljar Ventsel / Margus Sōōrumaa</v>
      </c>
      <c r="E32" s="179" t="str">
        <f>VLOOKUP(B32,Startlist!B:F,5,FALSE)</f>
        <v>EST</v>
      </c>
      <c r="F32" s="180" t="str">
        <f>VLOOKUP(B32,Startlist!B:H,7,FALSE)</f>
        <v>BMW M3</v>
      </c>
      <c r="G32" s="181" t="str">
        <f>VLOOKUP(B32,Startlist!B:H,6,FALSE)</f>
        <v>Carglass Rally Team</v>
      </c>
      <c r="H32" s="231" t="s">
        <v>1565</v>
      </c>
    </row>
    <row r="33" spans="1:8" ht="15" customHeight="1">
      <c r="A33" s="177"/>
      <c r="B33" s="178">
        <v>43</v>
      </c>
      <c r="C33" s="179" t="s">
        <v>315</v>
      </c>
      <c r="D33" s="180" t="str">
        <f>CONCATENATE(VLOOKUP(B33,Startlist!B:H,3,FALSE)," / ",VLOOKUP(B33,Startlist!B:H,4,FALSE))</f>
        <v>Henry Asi / Taaniel Tigas</v>
      </c>
      <c r="E33" s="179" t="str">
        <f>VLOOKUP(B33,Startlist!B:F,5,FALSE)</f>
        <v>EST</v>
      </c>
      <c r="F33" s="180" t="str">
        <f>VLOOKUP(B33,Startlist!B:H,7,FALSE)</f>
        <v>Lada Samara</v>
      </c>
      <c r="G33" s="181" t="str">
        <f>VLOOKUP(B33,Startlist!B:H,6,FALSE)</f>
        <v>OK Tehnikaspordiklubi</v>
      </c>
      <c r="H33" s="231" t="s">
        <v>1565</v>
      </c>
    </row>
    <row r="34" ht="12.75">
      <c r="H34" s="3"/>
    </row>
    <row r="35" ht="12.75">
      <c r="H35" s="3"/>
    </row>
    <row r="36" ht="12.75">
      <c r="H36" s="3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31.421875" style="0" bestFit="1" customWidth="1"/>
    <col min="8" max="8" width="24.421875" style="0" customWidth="1"/>
  </cols>
  <sheetData>
    <row r="1" spans="6:9" ht="15.75">
      <c r="F1" s="1" t="str">
        <f>Startlist!$F1</f>
        <v> </v>
      </c>
      <c r="H1" s="156" t="s">
        <v>400</v>
      </c>
      <c r="I1" s="136" t="s">
        <v>1318</v>
      </c>
    </row>
    <row r="2" spans="2:9" ht="15" customHeight="1">
      <c r="B2" s="2"/>
      <c r="C2" s="3"/>
      <c r="F2" s="1" t="str">
        <f>Startlist!$F2</f>
        <v>Grossi Toidukaubad Viru Rally 2012</v>
      </c>
      <c r="H2" s="156" t="s">
        <v>399</v>
      </c>
      <c r="I2" s="136" t="s">
        <v>1316</v>
      </c>
    </row>
    <row r="3" spans="2:9" ht="15">
      <c r="B3" s="2"/>
      <c r="C3" s="3"/>
      <c r="F3" s="66" t="str">
        <f>Startlist!$F3</f>
        <v>10.-11 August 2012</v>
      </c>
      <c r="H3" s="156" t="s">
        <v>1317</v>
      </c>
      <c r="I3" s="136" t="s">
        <v>406</v>
      </c>
    </row>
    <row r="4" spans="2:9" ht="15">
      <c r="B4" s="2"/>
      <c r="C4" s="3"/>
      <c r="F4" s="66" t="str">
        <f>Startlist!$F4</f>
        <v>Rakvere, Lääne-Virumaa</v>
      </c>
      <c r="H4" s="137" t="s">
        <v>327</v>
      </c>
      <c r="I4" s="136" t="s">
        <v>407</v>
      </c>
    </row>
    <row r="5" spans="3:9" ht="15" customHeight="1">
      <c r="C5" s="3"/>
      <c r="H5" s="137" t="s">
        <v>328</v>
      </c>
      <c r="I5" s="136" t="s">
        <v>1315</v>
      </c>
    </row>
    <row r="6" spans="2:9" ht="15">
      <c r="B6" s="12" t="s">
        <v>260</v>
      </c>
      <c r="C6" s="3"/>
      <c r="I6" s="4"/>
    </row>
    <row r="7" spans="2:9" ht="12.75">
      <c r="B7" s="6" t="s">
        <v>181</v>
      </c>
      <c r="C7" s="7" t="s">
        <v>310</v>
      </c>
      <c r="D7" s="8" t="s">
        <v>175</v>
      </c>
      <c r="E7" s="9" t="s">
        <v>176</v>
      </c>
      <c r="F7" s="7"/>
      <c r="G7" s="8" t="s">
        <v>177</v>
      </c>
      <c r="H7" s="8" t="s">
        <v>178</v>
      </c>
      <c r="I7" s="10" t="s">
        <v>179</v>
      </c>
    </row>
    <row r="8" spans="1:9" ht="15" customHeight="1">
      <c r="A8" s="139" t="s">
        <v>329</v>
      </c>
      <c r="B8" s="140" t="s">
        <v>183</v>
      </c>
      <c r="C8" s="112" t="s">
        <v>221</v>
      </c>
      <c r="D8" s="113" t="s">
        <v>214</v>
      </c>
      <c r="E8" s="113" t="s">
        <v>114</v>
      </c>
      <c r="F8" s="112" t="s">
        <v>202</v>
      </c>
      <c r="G8" s="113" t="s">
        <v>166</v>
      </c>
      <c r="H8" s="113" t="s">
        <v>240</v>
      </c>
      <c r="I8" s="99" t="s">
        <v>1203</v>
      </c>
    </row>
    <row r="9" spans="1:9" ht="15" customHeight="1">
      <c r="A9" s="139" t="s">
        <v>330</v>
      </c>
      <c r="B9" s="140" t="s">
        <v>185</v>
      </c>
      <c r="C9" s="112" t="s">
        <v>272</v>
      </c>
      <c r="D9" s="113" t="s">
        <v>236</v>
      </c>
      <c r="E9" s="113" t="s">
        <v>237</v>
      </c>
      <c r="F9" s="112" t="s">
        <v>202</v>
      </c>
      <c r="G9" s="113" t="s">
        <v>166</v>
      </c>
      <c r="H9" s="113" t="s">
        <v>129</v>
      </c>
      <c r="I9" s="99" t="s">
        <v>1204</v>
      </c>
    </row>
    <row r="10" spans="1:9" ht="15" customHeight="1">
      <c r="A10" s="139" t="s">
        <v>331</v>
      </c>
      <c r="B10" s="140" t="s">
        <v>188</v>
      </c>
      <c r="C10" s="112" t="s">
        <v>218</v>
      </c>
      <c r="D10" s="113" t="s">
        <v>157</v>
      </c>
      <c r="E10" s="113" t="s">
        <v>316</v>
      </c>
      <c r="F10" s="112" t="s">
        <v>202</v>
      </c>
      <c r="G10" s="113" t="s">
        <v>270</v>
      </c>
      <c r="H10" s="113" t="s">
        <v>219</v>
      </c>
      <c r="I10" s="99" t="s">
        <v>1205</v>
      </c>
    </row>
    <row r="11" spans="1:9" ht="15" customHeight="1">
      <c r="A11" s="139" t="s">
        <v>332</v>
      </c>
      <c r="B11" s="140" t="s">
        <v>1206</v>
      </c>
      <c r="C11" s="112" t="s">
        <v>218</v>
      </c>
      <c r="D11" s="113" t="s">
        <v>168</v>
      </c>
      <c r="E11" s="113" t="s">
        <v>169</v>
      </c>
      <c r="F11" s="112" t="s">
        <v>202</v>
      </c>
      <c r="G11" s="113" t="s">
        <v>167</v>
      </c>
      <c r="H11" s="113" t="s">
        <v>225</v>
      </c>
      <c r="I11" s="99" t="s">
        <v>1207</v>
      </c>
    </row>
    <row r="12" spans="1:9" ht="15" customHeight="1">
      <c r="A12" s="139" t="s">
        <v>333</v>
      </c>
      <c r="B12" s="140" t="s">
        <v>1208</v>
      </c>
      <c r="C12" s="112" t="s">
        <v>218</v>
      </c>
      <c r="D12" s="113" t="s">
        <v>123</v>
      </c>
      <c r="E12" s="113" t="s">
        <v>124</v>
      </c>
      <c r="F12" s="112" t="s">
        <v>202</v>
      </c>
      <c r="G12" s="113" t="s">
        <v>270</v>
      </c>
      <c r="H12" s="113" t="s">
        <v>219</v>
      </c>
      <c r="I12" s="99" t="s">
        <v>1209</v>
      </c>
    </row>
    <row r="13" spans="1:9" ht="15" customHeight="1">
      <c r="A13" s="139" t="s">
        <v>334</v>
      </c>
      <c r="B13" s="140" t="s">
        <v>186</v>
      </c>
      <c r="C13" s="112" t="s">
        <v>218</v>
      </c>
      <c r="D13" s="113" t="s">
        <v>116</v>
      </c>
      <c r="E13" s="113" t="s">
        <v>117</v>
      </c>
      <c r="F13" s="112" t="s">
        <v>268</v>
      </c>
      <c r="G13" s="113" t="s">
        <v>118</v>
      </c>
      <c r="H13" s="113" t="s">
        <v>225</v>
      </c>
      <c r="I13" s="99" t="s">
        <v>1210</v>
      </c>
    </row>
    <row r="14" spans="1:9" ht="15" customHeight="1">
      <c r="A14" s="139" t="s">
        <v>335</v>
      </c>
      <c r="B14" s="140" t="s">
        <v>187</v>
      </c>
      <c r="C14" s="112" t="s">
        <v>218</v>
      </c>
      <c r="D14" s="113" t="s">
        <v>227</v>
      </c>
      <c r="E14" s="113" t="s">
        <v>228</v>
      </c>
      <c r="F14" s="112" t="s">
        <v>202</v>
      </c>
      <c r="G14" s="113" t="s">
        <v>229</v>
      </c>
      <c r="H14" s="113" t="s">
        <v>225</v>
      </c>
      <c r="I14" s="99" t="s">
        <v>1211</v>
      </c>
    </row>
    <row r="15" spans="1:9" ht="15" customHeight="1">
      <c r="A15" s="139" t="s">
        <v>336</v>
      </c>
      <c r="B15" s="140" t="s">
        <v>189</v>
      </c>
      <c r="C15" s="112" t="s">
        <v>218</v>
      </c>
      <c r="D15" s="113" t="s">
        <v>274</v>
      </c>
      <c r="E15" s="113" t="s">
        <v>275</v>
      </c>
      <c r="F15" s="112" t="s">
        <v>209</v>
      </c>
      <c r="G15" s="113" t="s">
        <v>276</v>
      </c>
      <c r="H15" s="113" t="s">
        <v>219</v>
      </c>
      <c r="I15" s="99" t="s">
        <v>1212</v>
      </c>
    </row>
    <row r="16" spans="1:9" ht="15" customHeight="1">
      <c r="A16" s="139" t="s">
        <v>337</v>
      </c>
      <c r="B16" s="140" t="s">
        <v>265</v>
      </c>
      <c r="C16" s="112" t="s">
        <v>218</v>
      </c>
      <c r="D16" s="113" t="s">
        <v>223</v>
      </c>
      <c r="E16" s="113" t="s">
        <v>216</v>
      </c>
      <c r="F16" s="112" t="s">
        <v>202</v>
      </c>
      <c r="G16" s="113" t="s">
        <v>166</v>
      </c>
      <c r="H16" s="113" t="s">
        <v>212</v>
      </c>
      <c r="I16" s="99" t="s">
        <v>1213</v>
      </c>
    </row>
    <row r="17" spans="1:9" ht="15" customHeight="1">
      <c r="A17" s="139" t="s">
        <v>338</v>
      </c>
      <c r="B17" s="140" t="s">
        <v>1214</v>
      </c>
      <c r="C17" s="112" t="s">
        <v>218</v>
      </c>
      <c r="D17" s="113" t="s">
        <v>220</v>
      </c>
      <c r="E17" s="113" t="s">
        <v>277</v>
      </c>
      <c r="F17" s="112" t="s">
        <v>202</v>
      </c>
      <c r="G17" s="113" t="s">
        <v>167</v>
      </c>
      <c r="H17" s="113" t="s">
        <v>225</v>
      </c>
      <c r="I17" s="99" t="s">
        <v>1215</v>
      </c>
    </row>
    <row r="18" spans="1:9" ht="15" customHeight="1">
      <c r="A18" s="139" t="s">
        <v>339</v>
      </c>
      <c r="B18" s="140" t="s">
        <v>1216</v>
      </c>
      <c r="C18" s="112" t="s">
        <v>218</v>
      </c>
      <c r="D18" s="113" t="s">
        <v>119</v>
      </c>
      <c r="E18" s="113" t="s">
        <v>3</v>
      </c>
      <c r="F18" s="112" t="s">
        <v>209</v>
      </c>
      <c r="G18" s="113" t="s">
        <v>118</v>
      </c>
      <c r="H18" s="113" t="s">
        <v>219</v>
      </c>
      <c r="I18" s="99" t="s">
        <v>1217</v>
      </c>
    </row>
    <row r="19" spans="1:9" ht="15" customHeight="1">
      <c r="A19" s="139" t="s">
        <v>340</v>
      </c>
      <c r="B19" s="140" t="s">
        <v>1218</v>
      </c>
      <c r="C19" s="112" t="s">
        <v>218</v>
      </c>
      <c r="D19" s="113" t="s">
        <v>231</v>
      </c>
      <c r="E19" s="113" t="s">
        <v>135</v>
      </c>
      <c r="F19" s="112" t="s">
        <v>202</v>
      </c>
      <c r="G19" s="113" t="s">
        <v>283</v>
      </c>
      <c r="H19" s="113" t="s">
        <v>212</v>
      </c>
      <c r="I19" s="99" t="s">
        <v>1219</v>
      </c>
    </row>
    <row r="20" spans="1:9" ht="15" customHeight="1">
      <c r="A20" s="139" t="s">
        <v>341</v>
      </c>
      <c r="B20" s="140" t="s">
        <v>211</v>
      </c>
      <c r="C20" s="112" t="s">
        <v>218</v>
      </c>
      <c r="D20" s="113" t="s">
        <v>213</v>
      </c>
      <c r="E20" s="113" t="s">
        <v>224</v>
      </c>
      <c r="F20" s="112" t="s">
        <v>202</v>
      </c>
      <c r="G20" s="113" t="s">
        <v>270</v>
      </c>
      <c r="H20" s="113" t="s">
        <v>215</v>
      </c>
      <c r="I20" s="99" t="s">
        <v>1220</v>
      </c>
    </row>
    <row r="21" spans="1:9" ht="15" customHeight="1">
      <c r="A21" s="139" t="s">
        <v>342</v>
      </c>
      <c r="B21" s="140" t="s">
        <v>1221</v>
      </c>
      <c r="C21" s="112" t="s">
        <v>218</v>
      </c>
      <c r="D21" s="113" t="s">
        <v>4</v>
      </c>
      <c r="E21" s="113" t="s">
        <v>5</v>
      </c>
      <c r="F21" s="112" t="s">
        <v>267</v>
      </c>
      <c r="G21" s="113" t="s">
        <v>4</v>
      </c>
      <c r="H21" s="113" t="s">
        <v>219</v>
      </c>
      <c r="I21" s="99" t="s">
        <v>1222</v>
      </c>
    </row>
    <row r="22" spans="1:9" ht="15" customHeight="1">
      <c r="A22" s="139" t="s">
        <v>343</v>
      </c>
      <c r="B22" s="140" t="s">
        <v>1225</v>
      </c>
      <c r="C22" s="112" t="s">
        <v>218</v>
      </c>
      <c r="D22" s="113" t="s">
        <v>396</v>
      </c>
      <c r="E22" s="113" t="s">
        <v>397</v>
      </c>
      <c r="F22" s="112" t="s">
        <v>209</v>
      </c>
      <c r="G22" s="113" t="s">
        <v>398</v>
      </c>
      <c r="H22" s="113" t="s">
        <v>225</v>
      </c>
      <c r="I22" s="99" t="s">
        <v>1224</v>
      </c>
    </row>
    <row r="23" spans="1:9" ht="15" customHeight="1">
      <c r="A23" s="139" t="s">
        <v>344</v>
      </c>
      <c r="B23" s="140" t="s">
        <v>1227</v>
      </c>
      <c r="C23" s="112" t="s">
        <v>273</v>
      </c>
      <c r="D23" s="113" t="s">
        <v>298</v>
      </c>
      <c r="E23" s="113" t="s">
        <v>299</v>
      </c>
      <c r="F23" s="112" t="s">
        <v>202</v>
      </c>
      <c r="G23" s="113" t="s">
        <v>229</v>
      </c>
      <c r="H23" s="113" t="s">
        <v>212</v>
      </c>
      <c r="I23" s="99" t="s">
        <v>1226</v>
      </c>
    </row>
    <row r="24" spans="1:9" ht="15" customHeight="1">
      <c r="A24" s="139" t="s">
        <v>345</v>
      </c>
      <c r="B24" s="140" t="s">
        <v>1223</v>
      </c>
      <c r="C24" s="112" t="s">
        <v>258</v>
      </c>
      <c r="D24" s="113" t="s">
        <v>286</v>
      </c>
      <c r="E24" s="113" t="s">
        <v>287</v>
      </c>
      <c r="F24" s="112" t="s">
        <v>202</v>
      </c>
      <c r="G24" s="113" t="s">
        <v>288</v>
      </c>
      <c r="H24" s="113" t="s">
        <v>9</v>
      </c>
      <c r="I24" s="99" t="s">
        <v>1228</v>
      </c>
    </row>
    <row r="25" spans="1:9" ht="15" customHeight="1">
      <c r="A25" s="139" t="s">
        <v>346</v>
      </c>
      <c r="B25" s="140" t="s">
        <v>1229</v>
      </c>
      <c r="C25" s="112" t="s">
        <v>278</v>
      </c>
      <c r="D25" s="113" t="s">
        <v>280</v>
      </c>
      <c r="E25" s="113" t="s">
        <v>281</v>
      </c>
      <c r="F25" s="112" t="s">
        <v>202</v>
      </c>
      <c r="G25" s="113" t="s">
        <v>210</v>
      </c>
      <c r="H25" s="113" t="s">
        <v>279</v>
      </c>
      <c r="I25" s="99" t="s">
        <v>1230</v>
      </c>
    </row>
    <row r="26" spans="1:9" ht="15" customHeight="1">
      <c r="A26" s="139" t="s">
        <v>347</v>
      </c>
      <c r="B26" s="140" t="s">
        <v>1231</v>
      </c>
      <c r="C26" s="112" t="s">
        <v>200</v>
      </c>
      <c r="D26" s="113" t="s">
        <v>234</v>
      </c>
      <c r="E26" s="113" t="s">
        <v>122</v>
      </c>
      <c r="F26" s="112" t="s">
        <v>202</v>
      </c>
      <c r="G26" s="113" t="s">
        <v>235</v>
      </c>
      <c r="H26" s="113" t="s">
        <v>247</v>
      </c>
      <c r="I26" s="99" t="s">
        <v>1232</v>
      </c>
    </row>
    <row r="27" spans="1:9" ht="15" customHeight="1">
      <c r="A27" s="139" t="s">
        <v>348</v>
      </c>
      <c r="B27" s="140" t="s">
        <v>1233</v>
      </c>
      <c r="C27" s="112" t="s">
        <v>200</v>
      </c>
      <c r="D27" s="113" t="s">
        <v>232</v>
      </c>
      <c r="E27" s="113" t="s">
        <v>233</v>
      </c>
      <c r="F27" s="112" t="s">
        <v>202</v>
      </c>
      <c r="G27" s="113" t="s">
        <v>296</v>
      </c>
      <c r="H27" s="113" t="s">
        <v>247</v>
      </c>
      <c r="I27" s="99" t="s">
        <v>1234</v>
      </c>
    </row>
    <row r="28" spans="1:9" ht="15" customHeight="1">
      <c r="A28" s="139" t="s">
        <v>349</v>
      </c>
      <c r="B28" s="140" t="s">
        <v>1235</v>
      </c>
      <c r="C28" s="112" t="s">
        <v>258</v>
      </c>
      <c r="D28" s="113" t="s">
        <v>127</v>
      </c>
      <c r="E28" s="113" t="s">
        <v>128</v>
      </c>
      <c r="F28" s="112" t="s">
        <v>268</v>
      </c>
      <c r="G28" s="113" t="s">
        <v>128</v>
      </c>
      <c r="H28" s="113" t="s">
        <v>285</v>
      </c>
      <c r="I28" s="99" t="s">
        <v>1236</v>
      </c>
    </row>
    <row r="29" spans="1:9" ht="15" customHeight="1">
      <c r="A29" s="139" t="s">
        <v>350</v>
      </c>
      <c r="B29" s="140" t="s">
        <v>1237</v>
      </c>
      <c r="C29" s="112" t="s">
        <v>221</v>
      </c>
      <c r="D29" s="113" t="s">
        <v>170</v>
      </c>
      <c r="E29" s="113" t="s">
        <v>297</v>
      </c>
      <c r="F29" s="112" t="s">
        <v>202</v>
      </c>
      <c r="G29" s="113" t="s">
        <v>282</v>
      </c>
      <c r="H29" s="113" t="s">
        <v>241</v>
      </c>
      <c r="I29" s="99" t="s">
        <v>1238</v>
      </c>
    </row>
    <row r="30" spans="1:9" ht="15" customHeight="1">
      <c r="A30" s="139" t="s">
        <v>351</v>
      </c>
      <c r="B30" s="140" t="s">
        <v>1239</v>
      </c>
      <c r="C30" s="112" t="s">
        <v>258</v>
      </c>
      <c r="D30" s="113" t="s">
        <v>300</v>
      </c>
      <c r="E30" s="113" t="s">
        <v>301</v>
      </c>
      <c r="F30" s="112" t="s">
        <v>202</v>
      </c>
      <c r="G30" s="113" t="s">
        <v>302</v>
      </c>
      <c r="H30" s="113" t="s">
        <v>9</v>
      </c>
      <c r="I30" s="99" t="s">
        <v>1240</v>
      </c>
    </row>
    <row r="31" spans="1:9" ht="15" customHeight="1">
      <c r="A31" s="139" t="s">
        <v>352</v>
      </c>
      <c r="B31" s="140" t="s">
        <v>1241</v>
      </c>
      <c r="C31" s="112" t="s">
        <v>200</v>
      </c>
      <c r="D31" s="113" t="s">
        <v>90</v>
      </c>
      <c r="E31" s="113" t="s">
        <v>91</v>
      </c>
      <c r="F31" s="112" t="s">
        <v>202</v>
      </c>
      <c r="G31" s="113" t="s">
        <v>296</v>
      </c>
      <c r="H31" s="113" t="s">
        <v>247</v>
      </c>
      <c r="I31" s="99" t="s">
        <v>1242</v>
      </c>
    </row>
    <row r="32" spans="1:9" ht="15" customHeight="1">
      <c r="A32" s="139" t="s">
        <v>353</v>
      </c>
      <c r="B32" s="140" t="s">
        <v>1243</v>
      </c>
      <c r="C32" s="112" t="s">
        <v>258</v>
      </c>
      <c r="D32" s="113" t="s">
        <v>6</v>
      </c>
      <c r="E32" s="113" t="s">
        <v>7</v>
      </c>
      <c r="F32" s="112" t="s">
        <v>202</v>
      </c>
      <c r="G32" s="113" t="s">
        <v>118</v>
      </c>
      <c r="H32" s="113" t="s">
        <v>217</v>
      </c>
      <c r="I32" s="99" t="s">
        <v>1244</v>
      </c>
    </row>
    <row r="33" spans="1:9" ht="15" customHeight="1">
      <c r="A33" s="139" t="s">
        <v>354</v>
      </c>
      <c r="B33" s="140" t="s">
        <v>1245</v>
      </c>
      <c r="C33" s="112" t="s">
        <v>273</v>
      </c>
      <c r="D33" s="113" t="s">
        <v>35</v>
      </c>
      <c r="E33" s="113" t="s">
        <v>36</v>
      </c>
      <c r="F33" s="112" t="s">
        <v>37</v>
      </c>
      <c r="G33" s="113" t="s">
        <v>38</v>
      </c>
      <c r="H33" s="113" t="s">
        <v>241</v>
      </c>
      <c r="I33" s="99" t="s">
        <v>1246</v>
      </c>
    </row>
    <row r="34" spans="1:9" ht="15" customHeight="1">
      <c r="A34" s="139" t="s">
        <v>355</v>
      </c>
      <c r="B34" s="140" t="s">
        <v>1247</v>
      </c>
      <c r="C34" s="112" t="s">
        <v>200</v>
      </c>
      <c r="D34" s="113" t="s">
        <v>22</v>
      </c>
      <c r="E34" s="113" t="s">
        <v>23</v>
      </c>
      <c r="F34" s="112" t="s">
        <v>202</v>
      </c>
      <c r="G34" s="113" t="s">
        <v>296</v>
      </c>
      <c r="H34" s="113" t="s">
        <v>247</v>
      </c>
      <c r="I34" s="99" t="s">
        <v>1248</v>
      </c>
    </row>
    <row r="35" spans="1:9" ht="15" customHeight="1">
      <c r="A35" s="139" t="s">
        <v>356</v>
      </c>
      <c r="B35" s="140" t="s">
        <v>1249</v>
      </c>
      <c r="C35" s="112" t="s">
        <v>258</v>
      </c>
      <c r="D35" s="113" t="s">
        <v>86</v>
      </c>
      <c r="E35" s="113" t="s">
        <v>87</v>
      </c>
      <c r="F35" s="112" t="s">
        <v>202</v>
      </c>
      <c r="G35" s="113" t="s">
        <v>288</v>
      </c>
      <c r="H35" s="113" t="s">
        <v>27</v>
      </c>
      <c r="I35" s="99" t="s">
        <v>1250</v>
      </c>
    </row>
    <row r="36" spans="1:9" ht="15" customHeight="1">
      <c r="A36" s="139" t="s">
        <v>357</v>
      </c>
      <c r="B36" s="140" t="s">
        <v>1251</v>
      </c>
      <c r="C36" s="112" t="s">
        <v>200</v>
      </c>
      <c r="D36" s="113" t="s">
        <v>303</v>
      </c>
      <c r="E36" s="113" t="s">
        <v>304</v>
      </c>
      <c r="F36" s="112" t="s">
        <v>209</v>
      </c>
      <c r="G36" s="113" t="s">
        <v>305</v>
      </c>
      <c r="H36" s="113" t="s">
        <v>154</v>
      </c>
      <c r="I36" s="99" t="s">
        <v>1252</v>
      </c>
    </row>
    <row r="37" spans="1:9" ht="15" customHeight="1">
      <c r="A37" s="139" t="s">
        <v>358</v>
      </c>
      <c r="B37" s="140" t="s">
        <v>1253</v>
      </c>
      <c r="C37" s="112" t="s">
        <v>222</v>
      </c>
      <c r="D37" s="113" t="s">
        <v>84</v>
      </c>
      <c r="E37" s="113" t="s">
        <v>24</v>
      </c>
      <c r="F37" s="112" t="s">
        <v>209</v>
      </c>
      <c r="G37" s="113" t="s">
        <v>305</v>
      </c>
      <c r="H37" s="113" t="s">
        <v>248</v>
      </c>
      <c r="I37" s="99" t="s">
        <v>1254</v>
      </c>
    </row>
    <row r="38" spans="1:9" ht="15" customHeight="1">
      <c r="A38" s="139" t="s">
        <v>359</v>
      </c>
      <c r="B38" s="140" t="s">
        <v>1255</v>
      </c>
      <c r="C38" s="112" t="s">
        <v>218</v>
      </c>
      <c r="D38" s="113" t="s">
        <v>13</v>
      </c>
      <c r="E38" s="113" t="s">
        <v>14</v>
      </c>
      <c r="F38" s="112" t="s">
        <v>209</v>
      </c>
      <c r="G38" s="113" t="s">
        <v>15</v>
      </c>
      <c r="H38" s="113" t="s">
        <v>219</v>
      </c>
      <c r="I38" s="99" t="s">
        <v>1256</v>
      </c>
    </row>
    <row r="39" spans="1:9" ht="15" customHeight="1">
      <c r="A39" s="139" t="s">
        <v>360</v>
      </c>
      <c r="B39" s="140" t="s">
        <v>1257</v>
      </c>
      <c r="C39" s="112" t="s">
        <v>278</v>
      </c>
      <c r="D39" s="113" t="s">
        <v>28</v>
      </c>
      <c r="E39" s="113" t="s">
        <v>29</v>
      </c>
      <c r="F39" s="112" t="s">
        <v>202</v>
      </c>
      <c r="G39" s="113" t="s">
        <v>282</v>
      </c>
      <c r="H39" s="113" t="s">
        <v>30</v>
      </c>
      <c r="I39" s="99" t="s">
        <v>1258</v>
      </c>
    </row>
    <row r="40" spans="1:9" ht="15" customHeight="1">
      <c r="A40" s="139" t="s">
        <v>361</v>
      </c>
      <c r="B40" s="140" t="s">
        <v>1311</v>
      </c>
      <c r="C40" s="112" t="s">
        <v>200</v>
      </c>
      <c r="D40" s="113" t="s">
        <v>125</v>
      </c>
      <c r="E40" s="113" t="s">
        <v>85</v>
      </c>
      <c r="F40" s="112" t="s">
        <v>202</v>
      </c>
      <c r="G40" s="113" t="s">
        <v>283</v>
      </c>
      <c r="H40" s="113" t="s">
        <v>154</v>
      </c>
      <c r="I40" s="99" t="s">
        <v>1260</v>
      </c>
    </row>
    <row r="41" spans="1:9" ht="15" customHeight="1">
      <c r="A41" s="139" t="s">
        <v>362</v>
      </c>
      <c r="B41" s="140" t="s">
        <v>1259</v>
      </c>
      <c r="C41" s="112" t="s">
        <v>289</v>
      </c>
      <c r="D41" s="113" t="s">
        <v>81</v>
      </c>
      <c r="E41" s="113" t="s">
        <v>82</v>
      </c>
      <c r="F41" s="112" t="s">
        <v>268</v>
      </c>
      <c r="G41" s="113" t="s">
        <v>83</v>
      </c>
      <c r="H41" s="113" t="s">
        <v>154</v>
      </c>
      <c r="I41" s="99" t="s">
        <v>1262</v>
      </c>
    </row>
    <row r="42" spans="1:9" ht="15" customHeight="1">
      <c r="A42" s="139" t="s">
        <v>363</v>
      </c>
      <c r="B42" s="140" t="s">
        <v>1261</v>
      </c>
      <c r="C42" s="112" t="s">
        <v>284</v>
      </c>
      <c r="D42" s="113" t="s">
        <v>76</v>
      </c>
      <c r="E42" s="113" t="s">
        <v>77</v>
      </c>
      <c r="F42" s="112" t="s">
        <v>202</v>
      </c>
      <c r="G42" s="113" t="s">
        <v>229</v>
      </c>
      <c r="H42" s="113" t="s">
        <v>78</v>
      </c>
      <c r="I42" s="99" t="s">
        <v>1264</v>
      </c>
    </row>
    <row r="43" spans="1:9" ht="15" customHeight="1">
      <c r="A43" s="139" t="s">
        <v>364</v>
      </c>
      <c r="B43" s="140" t="s">
        <v>1263</v>
      </c>
      <c r="C43" s="112" t="s">
        <v>289</v>
      </c>
      <c r="D43" s="113" t="s">
        <v>290</v>
      </c>
      <c r="E43" s="113" t="s">
        <v>291</v>
      </c>
      <c r="F43" s="112" t="s">
        <v>202</v>
      </c>
      <c r="G43" s="113" t="s">
        <v>210</v>
      </c>
      <c r="H43" s="113" t="s">
        <v>292</v>
      </c>
      <c r="I43" s="99" t="s">
        <v>1266</v>
      </c>
    </row>
    <row r="44" spans="1:9" ht="15" customHeight="1">
      <c r="A44" s="139" t="s">
        <v>365</v>
      </c>
      <c r="B44" s="140" t="s">
        <v>1265</v>
      </c>
      <c r="C44" s="112" t="s">
        <v>289</v>
      </c>
      <c r="D44" s="113" t="s">
        <v>19</v>
      </c>
      <c r="E44" s="113" t="s">
        <v>20</v>
      </c>
      <c r="F44" s="112" t="s">
        <v>202</v>
      </c>
      <c r="G44" s="113" t="s">
        <v>210</v>
      </c>
      <c r="H44" s="113" t="s">
        <v>112</v>
      </c>
      <c r="I44" s="99" t="s">
        <v>1268</v>
      </c>
    </row>
    <row r="45" spans="1:9" ht="15" customHeight="1">
      <c r="A45" s="139" t="s">
        <v>366</v>
      </c>
      <c r="B45" s="140" t="s">
        <v>1267</v>
      </c>
      <c r="C45" s="112" t="s">
        <v>273</v>
      </c>
      <c r="D45" s="113" t="s">
        <v>263</v>
      </c>
      <c r="E45" s="113" t="s">
        <v>264</v>
      </c>
      <c r="F45" s="112" t="s">
        <v>209</v>
      </c>
      <c r="G45" s="113" t="s">
        <v>276</v>
      </c>
      <c r="H45" s="113" t="s">
        <v>215</v>
      </c>
      <c r="I45" s="99" t="s">
        <v>1270</v>
      </c>
    </row>
    <row r="46" spans="1:9" ht="15" customHeight="1">
      <c r="A46" s="139" t="s">
        <v>367</v>
      </c>
      <c r="B46" s="140" t="s">
        <v>1269</v>
      </c>
      <c r="C46" s="112" t="s">
        <v>278</v>
      </c>
      <c r="D46" s="113" t="s">
        <v>21</v>
      </c>
      <c r="E46" s="113" t="s">
        <v>269</v>
      </c>
      <c r="F46" s="112" t="s">
        <v>202</v>
      </c>
      <c r="G46" s="113" t="s">
        <v>296</v>
      </c>
      <c r="H46" s="113" t="s">
        <v>279</v>
      </c>
      <c r="I46" s="99" t="s">
        <v>1272</v>
      </c>
    </row>
    <row r="47" spans="1:9" ht="15" customHeight="1">
      <c r="A47" s="139" t="s">
        <v>368</v>
      </c>
      <c r="B47" s="140" t="s">
        <v>1271</v>
      </c>
      <c r="C47" s="112" t="s">
        <v>278</v>
      </c>
      <c r="D47" s="113" t="s">
        <v>16</v>
      </c>
      <c r="E47" s="113" t="s">
        <v>17</v>
      </c>
      <c r="F47" s="112" t="s">
        <v>202</v>
      </c>
      <c r="G47" s="113" t="s">
        <v>282</v>
      </c>
      <c r="H47" s="113" t="s">
        <v>96</v>
      </c>
      <c r="I47" s="99" t="s">
        <v>1274</v>
      </c>
    </row>
    <row r="48" spans="1:9" ht="15" customHeight="1">
      <c r="A48" s="139" t="s">
        <v>369</v>
      </c>
      <c r="B48" s="140" t="s">
        <v>1273</v>
      </c>
      <c r="C48" s="112" t="s">
        <v>258</v>
      </c>
      <c r="D48" s="113" t="s">
        <v>104</v>
      </c>
      <c r="E48" s="113" t="s">
        <v>105</v>
      </c>
      <c r="F48" s="112" t="s">
        <v>202</v>
      </c>
      <c r="G48" s="113" t="s">
        <v>210</v>
      </c>
      <c r="H48" s="113" t="s">
        <v>217</v>
      </c>
      <c r="I48" s="99" t="s">
        <v>1276</v>
      </c>
    </row>
    <row r="49" spans="1:9" ht="15" customHeight="1">
      <c r="A49" s="139" t="s">
        <v>370</v>
      </c>
      <c r="B49" s="140" t="s">
        <v>1275</v>
      </c>
      <c r="C49" s="112" t="s">
        <v>289</v>
      </c>
      <c r="D49" s="113" t="s">
        <v>97</v>
      </c>
      <c r="E49" s="113" t="s">
        <v>98</v>
      </c>
      <c r="F49" s="112" t="s">
        <v>202</v>
      </c>
      <c r="G49" s="113" t="s">
        <v>306</v>
      </c>
      <c r="H49" s="113" t="s">
        <v>99</v>
      </c>
      <c r="I49" s="99" t="s">
        <v>1278</v>
      </c>
    </row>
    <row r="50" spans="1:9" ht="15" customHeight="1">
      <c r="A50" s="139" t="s">
        <v>371</v>
      </c>
      <c r="B50" s="140" t="s">
        <v>1277</v>
      </c>
      <c r="C50" s="112" t="s">
        <v>273</v>
      </c>
      <c r="D50" s="113" t="s">
        <v>100</v>
      </c>
      <c r="E50" s="113" t="s">
        <v>101</v>
      </c>
      <c r="F50" s="112" t="s">
        <v>140</v>
      </c>
      <c r="G50" s="113" t="s">
        <v>229</v>
      </c>
      <c r="H50" s="113" t="s">
        <v>215</v>
      </c>
      <c r="I50" s="99" t="s">
        <v>1280</v>
      </c>
    </row>
    <row r="51" spans="1:9" ht="15" customHeight="1">
      <c r="A51" s="139" t="s">
        <v>372</v>
      </c>
      <c r="B51" s="140" t="s">
        <v>1313</v>
      </c>
      <c r="C51" s="112" t="s">
        <v>221</v>
      </c>
      <c r="D51" s="113" t="s">
        <v>92</v>
      </c>
      <c r="E51" s="113" t="s">
        <v>93</v>
      </c>
      <c r="F51" s="112" t="s">
        <v>202</v>
      </c>
      <c r="G51" s="113" t="s">
        <v>282</v>
      </c>
      <c r="H51" s="113" t="s">
        <v>307</v>
      </c>
      <c r="I51" s="99" t="s">
        <v>1282</v>
      </c>
    </row>
    <row r="52" spans="1:9" ht="15" customHeight="1">
      <c r="A52" s="139" t="s">
        <v>373</v>
      </c>
      <c r="B52" s="140" t="s">
        <v>1279</v>
      </c>
      <c r="C52" s="112" t="s">
        <v>289</v>
      </c>
      <c r="D52" s="113" t="s">
        <v>25</v>
      </c>
      <c r="E52" s="113" t="s">
        <v>26</v>
      </c>
      <c r="F52" s="112" t="s">
        <v>202</v>
      </c>
      <c r="G52" s="113" t="s">
        <v>210</v>
      </c>
      <c r="H52" s="113" t="s">
        <v>113</v>
      </c>
      <c r="I52" s="99" t="s">
        <v>1284</v>
      </c>
    </row>
    <row r="53" spans="1:9" ht="15" customHeight="1">
      <c r="A53" s="139" t="s">
        <v>374</v>
      </c>
      <c r="B53" s="140" t="s">
        <v>1309</v>
      </c>
      <c r="C53" s="112" t="s">
        <v>289</v>
      </c>
      <c r="D53" s="113" t="s">
        <v>39</v>
      </c>
      <c r="E53" s="113" t="s">
        <v>40</v>
      </c>
      <c r="F53" s="112" t="s">
        <v>202</v>
      </c>
      <c r="G53" s="113" t="s">
        <v>282</v>
      </c>
      <c r="H53" s="113" t="s">
        <v>41</v>
      </c>
      <c r="I53" s="99" t="s">
        <v>1286</v>
      </c>
    </row>
    <row r="54" spans="1:9" ht="15" customHeight="1">
      <c r="A54" s="139" t="s">
        <v>375</v>
      </c>
      <c r="B54" s="140" t="s">
        <v>1281</v>
      </c>
      <c r="C54" s="112" t="s">
        <v>284</v>
      </c>
      <c r="D54" s="113" t="s">
        <v>102</v>
      </c>
      <c r="E54" s="113" t="s">
        <v>103</v>
      </c>
      <c r="F54" s="112" t="s">
        <v>268</v>
      </c>
      <c r="G54" s="113" t="s">
        <v>102</v>
      </c>
      <c r="H54" s="113" t="s">
        <v>78</v>
      </c>
      <c r="I54" s="99" t="s">
        <v>1288</v>
      </c>
    </row>
    <row r="55" spans="1:9" ht="15" customHeight="1">
      <c r="A55" s="139" t="s">
        <v>376</v>
      </c>
      <c r="B55" s="140" t="s">
        <v>1283</v>
      </c>
      <c r="C55" s="112" t="s">
        <v>222</v>
      </c>
      <c r="D55" s="113" t="s">
        <v>47</v>
      </c>
      <c r="E55" s="113" t="s">
        <v>48</v>
      </c>
      <c r="F55" s="112" t="s">
        <v>268</v>
      </c>
      <c r="G55" s="113" t="s">
        <v>118</v>
      </c>
      <c r="H55" s="113" t="s">
        <v>247</v>
      </c>
      <c r="I55" s="99" t="s">
        <v>1290</v>
      </c>
    </row>
    <row r="56" spans="1:9" ht="15" customHeight="1">
      <c r="A56" s="139" t="s">
        <v>377</v>
      </c>
      <c r="B56" s="140" t="s">
        <v>1285</v>
      </c>
      <c r="C56" s="112" t="s">
        <v>289</v>
      </c>
      <c r="D56" s="113" t="s">
        <v>88</v>
      </c>
      <c r="E56" s="113" t="s">
        <v>89</v>
      </c>
      <c r="F56" s="112" t="s">
        <v>202</v>
      </c>
      <c r="G56" s="113" t="s">
        <v>282</v>
      </c>
      <c r="H56" s="113" t="s">
        <v>31</v>
      </c>
      <c r="I56" s="99" t="s">
        <v>1292</v>
      </c>
    </row>
    <row r="57" spans="1:9" ht="15" customHeight="1">
      <c r="A57" s="139" t="s">
        <v>378</v>
      </c>
      <c r="B57" s="140" t="s">
        <v>1287</v>
      </c>
      <c r="C57" s="112" t="s">
        <v>284</v>
      </c>
      <c r="D57" s="113" t="s">
        <v>58</v>
      </c>
      <c r="E57" s="113" t="s">
        <v>59</v>
      </c>
      <c r="F57" s="112" t="s">
        <v>202</v>
      </c>
      <c r="G57" s="113" t="s">
        <v>283</v>
      </c>
      <c r="H57" s="113" t="s">
        <v>78</v>
      </c>
      <c r="I57" s="99" t="s">
        <v>1294</v>
      </c>
    </row>
    <row r="58" spans="1:9" ht="15" customHeight="1">
      <c r="A58" s="139" t="s">
        <v>379</v>
      </c>
      <c r="B58" s="140" t="s">
        <v>1289</v>
      </c>
      <c r="C58" s="112" t="s">
        <v>278</v>
      </c>
      <c r="D58" s="113" t="s">
        <v>106</v>
      </c>
      <c r="E58" s="113" t="s">
        <v>107</v>
      </c>
      <c r="F58" s="112" t="s">
        <v>202</v>
      </c>
      <c r="G58" s="113" t="s">
        <v>296</v>
      </c>
      <c r="H58" s="113" t="s">
        <v>279</v>
      </c>
      <c r="I58" s="99" t="s">
        <v>1296</v>
      </c>
    </row>
    <row r="59" spans="1:9" ht="15" customHeight="1">
      <c r="A59" s="139" t="s">
        <v>380</v>
      </c>
      <c r="B59" s="140" t="s">
        <v>1291</v>
      </c>
      <c r="C59" s="112" t="s">
        <v>289</v>
      </c>
      <c r="D59" s="113" t="s">
        <v>45</v>
      </c>
      <c r="E59" s="113" t="s">
        <v>46</v>
      </c>
      <c r="F59" s="112" t="s">
        <v>202</v>
      </c>
      <c r="G59" s="113" t="s">
        <v>288</v>
      </c>
      <c r="H59" s="113" t="s">
        <v>108</v>
      </c>
      <c r="I59" s="99" t="s">
        <v>1298</v>
      </c>
    </row>
    <row r="60" spans="1:9" ht="15" customHeight="1">
      <c r="A60" s="139" t="s">
        <v>381</v>
      </c>
      <c r="B60" s="140" t="s">
        <v>1293</v>
      </c>
      <c r="C60" s="112" t="s">
        <v>289</v>
      </c>
      <c r="D60" s="113" t="s">
        <v>110</v>
      </c>
      <c r="E60" s="113" t="s">
        <v>111</v>
      </c>
      <c r="F60" s="112" t="s">
        <v>202</v>
      </c>
      <c r="G60" s="113" t="s">
        <v>210</v>
      </c>
      <c r="H60" s="113" t="s">
        <v>112</v>
      </c>
      <c r="I60" s="99" t="s">
        <v>1300</v>
      </c>
    </row>
    <row r="61" spans="1:9" ht="15" customHeight="1">
      <c r="A61" s="139" t="s">
        <v>382</v>
      </c>
      <c r="B61" s="140" t="s">
        <v>1295</v>
      </c>
      <c r="C61" s="112" t="s">
        <v>278</v>
      </c>
      <c r="D61" s="113" t="s">
        <v>308</v>
      </c>
      <c r="E61" s="113" t="s">
        <v>18</v>
      </c>
      <c r="F61" s="112" t="s">
        <v>202</v>
      </c>
      <c r="G61" s="113" t="s">
        <v>270</v>
      </c>
      <c r="H61" s="113" t="s">
        <v>279</v>
      </c>
      <c r="I61" s="99" t="s">
        <v>1302</v>
      </c>
    </row>
    <row r="62" spans="1:9" ht="15" customHeight="1">
      <c r="A62" s="139" t="s">
        <v>383</v>
      </c>
      <c r="B62" s="140" t="s">
        <v>1297</v>
      </c>
      <c r="C62" s="112" t="s">
        <v>289</v>
      </c>
      <c r="D62" s="113" t="s">
        <v>42</v>
      </c>
      <c r="E62" s="113" t="s">
        <v>43</v>
      </c>
      <c r="F62" s="112" t="s">
        <v>202</v>
      </c>
      <c r="G62" s="113" t="s">
        <v>210</v>
      </c>
      <c r="H62" s="113" t="s">
        <v>292</v>
      </c>
      <c r="I62" s="99" t="s">
        <v>1304</v>
      </c>
    </row>
    <row r="63" spans="1:9" ht="15" customHeight="1">
      <c r="A63" s="139" t="s">
        <v>384</v>
      </c>
      <c r="B63" s="140" t="s">
        <v>1299</v>
      </c>
      <c r="C63" s="112" t="s">
        <v>284</v>
      </c>
      <c r="D63" s="113" t="s">
        <v>61</v>
      </c>
      <c r="E63" s="113" t="s">
        <v>62</v>
      </c>
      <c r="F63" s="112" t="s">
        <v>202</v>
      </c>
      <c r="G63" s="113" t="s">
        <v>282</v>
      </c>
      <c r="H63" s="113" t="s">
        <v>78</v>
      </c>
      <c r="I63" s="99" t="s">
        <v>1306</v>
      </c>
    </row>
    <row r="64" spans="1:9" ht="15" customHeight="1">
      <c r="A64" s="139" t="s">
        <v>385</v>
      </c>
      <c r="B64" s="140" t="s">
        <v>1301</v>
      </c>
      <c r="C64" s="112" t="s">
        <v>284</v>
      </c>
      <c r="D64" s="113" t="s">
        <v>64</v>
      </c>
      <c r="E64" s="113" t="s">
        <v>65</v>
      </c>
      <c r="F64" s="112" t="s">
        <v>202</v>
      </c>
      <c r="G64" s="113" t="s">
        <v>317</v>
      </c>
      <c r="H64" s="113" t="s">
        <v>113</v>
      </c>
      <c r="I64" s="99" t="s">
        <v>1308</v>
      </c>
    </row>
    <row r="65" spans="1:9" ht="15" customHeight="1">
      <c r="A65" s="139" t="s">
        <v>386</v>
      </c>
      <c r="B65" s="140" t="s">
        <v>1303</v>
      </c>
      <c r="C65" s="112" t="s">
        <v>289</v>
      </c>
      <c r="D65" s="113" t="s">
        <v>54</v>
      </c>
      <c r="E65" s="113" t="s">
        <v>55</v>
      </c>
      <c r="F65" s="112" t="s">
        <v>202</v>
      </c>
      <c r="G65" s="113" t="s">
        <v>229</v>
      </c>
      <c r="H65" s="113" t="s">
        <v>154</v>
      </c>
      <c r="I65" s="99" t="s">
        <v>1310</v>
      </c>
    </row>
    <row r="66" spans="1:9" ht="15" customHeight="1">
      <c r="A66" s="139" t="s">
        <v>387</v>
      </c>
      <c r="B66" s="140" t="s">
        <v>1305</v>
      </c>
      <c r="C66" s="112" t="s">
        <v>67</v>
      </c>
      <c r="D66" s="113" t="s">
        <v>68</v>
      </c>
      <c r="E66" s="113" t="s">
        <v>69</v>
      </c>
      <c r="F66" s="112" t="s">
        <v>202</v>
      </c>
      <c r="G66" s="113" t="s">
        <v>95</v>
      </c>
      <c r="H66" s="113" t="s">
        <v>70</v>
      </c>
      <c r="I66" s="99" t="s">
        <v>1312</v>
      </c>
    </row>
    <row r="67" spans="1:9" ht="15" customHeight="1">
      <c r="A67" s="139" t="s">
        <v>388</v>
      </c>
      <c r="B67" s="140" t="s">
        <v>1307</v>
      </c>
      <c r="C67" s="112" t="s">
        <v>67</v>
      </c>
      <c r="D67" s="113" t="s">
        <v>72</v>
      </c>
      <c r="E67" s="113" t="s">
        <v>73</v>
      </c>
      <c r="F67" s="112" t="s">
        <v>202</v>
      </c>
      <c r="G67" s="113" t="s">
        <v>95</v>
      </c>
      <c r="H67" s="113" t="s">
        <v>74</v>
      </c>
      <c r="I67" s="99" t="s">
        <v>1314</v>
      </c>
    </row>
  </sheetData>
  <printOptions horizontalCentered="1"/>
  <pageMargins left="0" right="0" top="0" bottom="0" header="0" footer="0"/>
  <pageSetup fitToHeight="3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1"/>
  <sheetViews>
    <sheetView workbookViewId="0" topLeftCell="A1">
      <selection activeCell="A7" sqref="A7"/>
    </sheetView>
  </sheetViews>
  <sheetFormatPr defaultColWidth="9.140625" defaultRowHeight="12.75"/>
  <cols>
    <col min="1" max="1" width="7.28125" style="115" customWidth="1"/>
    <col min="2" max="2" width="3.421875" style="115" customWidth="1"/>
    <col min="3" max="3" width="21.7109375" style="115" customWidth="1"/>
    <col min="4" max="4" width="6.8515625" style="115" customWidth="1"/>
    <col min="5" max="7" width="6.28125" style="115" customWidth="1"/>
    <col min="8" max="8" width="7.57421875" style="115" customWidth="1"/>
    <col min="9" max="9" width="10.8515625" style="115" customWidth="1"/>
    <col min="10" max="10" width="8.421875" style="201" customWidth="1"/>
    <col min="11" max="11" width="9.140625" style="115" customWidth="1"/>
  </cols>
  <sheetData>
    <row r="1" spans="1:9" ht="15.75">
      <c r="A1" s="114"/>
      <c r="B1" s="114"/>
      <c r="C1" s="114"/>
      <c r="D1" s="116" t="str">
        <f>Startlist!$F1</f>
        <v> </v>
      </c>
      <c r="G1" s="114"/>
      <c r="H1" s="142"/>
      <c r="I1" s="114"/>
    </row>
    <row r="2" spans="1:9" ht="15.75">
      <c r="A2" s="238" t="str">
        <f>Startlist!$F2</f>
        <v>Grossi Toidukaubad Viru Rally 2012</v>
      </c>
      <c r="B2" s="238"/>
      <c r="C2" s="238"/>
      <c r="D2" s="238"/>
      <c r="E2" s="238"/>
      <c r="F2" s="238"/>
      <c r="G2" s="238"/>
      <c r="H2" s="238"/>
      <c r="I2" s="238"/>
    </row>
    <row r="3" spans="1:9" ht="15">
      <c r="A3" s="239" t="str">
        <f>Startlist!$F3</f>
        <v>10.-11 August 2012</v>
      </c>
      <c r="B3" s="239"/>
      <c r="C3" s="239"/>
      <c r="D3" s="239"/>
      <c r="E3" s="239"/>
      <c r="F3" s="239"/>
      <c r="G3" s="239"/>
      <c r="H3" s="239"/>
      <c r="I3" s="239"/>
    </row>
    <row r="4" spans="1:9" ht="15">
      <c r="A4" s="239" t="str">
        <f>Startlist!$F4</f>
        <v>Rakvere, Lääne-Virumaa</v>
      </c>
      <c r="B4" s="239"/>
      <c r="C4" s="239"/>
      <c r="D4" s="239"/>
      <c r="E4" s="239"/>
      <c r="F4" s="239"/>
      <c r="G4" s="239"/>
      <c r="H4" s="239"/>
      <c r="I4" s="239"/>
    </row>
    <row r="5" spans="1:9" ht="15">
      <c r="A5" s="118" t="s">
        <v>261</v>
      </c>
      <c r="B5" s="114"/>
      <c r="C5" s="114"/>
      <c r="D5" s="114"/>
      <c r="E5" s="114"/>
      <c r="F5" s="114"/>
      <c r="G5" s="114"/>
      <c r="H5" s="114"/>
      <c r="I5" s="114"/>
    </row>
    <row r="6" spans="1:9" ht="12.75">
      <c r="A6" s="91" t="s">
        <v>180</v>
      </c>
      <c r="B6" s="84" t="s">
        <v>181</v>
      </c>
      <c r="C6" s="85" t="s">
        <v>182</v>
      </c>
      <c r="D6" s="235" t="s">
        <v>165</v>
      </c>
      <c r="E6" s="236"/>
      <c r="F6" s="236"/>
      <c r="G6" s="237"/>
      <c r="H6" s="240" t="s">
        <v>190</v>
      </c>
      <c r="I6" s="83" t="s">
        <v>203</v>
      </c>
    </row>
    <row r="7" spans="1:9" ht="12.75">
      <c r="A7" s="90" t="s">
        <v>205</v>
      </c>
      <c r="B7" s="86"/>
      <c r="C7" s="87" t="s">
        <v>178</v>
      </c>
      <c r="D7" s="88" t="s">
        <v>183</v>
      </c>
      <c r="E7" s="135" t="s">
        <v>184</v>
      </c>
      <c r="F7" s="160" t="s">
        <v>185</v>
      </c>
      <c r="G7" s="89">
        <v>4</v>
      </c>
      <c r="H7" s="241"/>
      <c r="I7" s="90" t="s">
        <v>204</v>
      </c>
    </row>
    <row r="8" spans="1:11" ht="12.75">
      <c r="A8" s="119" t="s">
        <v>408</v>
      </c>
      <c r="B8" s="120" t="s">
        <v>1104</v>
      </c>
      <c r="C8" s="121" t="s">
        <v>409</v>
      </c>
      <c r="D8" s="122" t="s">
        <v>410</v>
      </c>
      <c r="E8" s="110" t="s">
        <v>411</v>
      </c>
      <c r="F8" s="110" t="s">
        <v>412</v>
      </c>
      <c r="G8" s="123" t="s">
        <v>413</v>
      </c>
      <c r="H8" s="133"/>
      <c r="I8" s="124" t="s">
        <v>414</v>
      </c>
      <c r="J8" s="149"/>
      <c r="K8"/>
    </row>
    <row r="9" spans="1:11" ht="12.75">
      <c r="A9" s="125" t="s">
        <v>221</v>
      </c>
      <c r="B9" s="126"/>
      <c r="C9" s="127" t="s">
        <v>240</v>
      </c>
      <c r="D9" s="128" t="s">
        <v>435</v>
      </c>
      <c r="E9" s="129" t="s">
        <v>416</v>
      </c>
      <c r="F9" s="129" t="s">
        <v>416</v>
      </c>
      <c r="G9" s="130" t="s">
        <v>416</v>
      </c>
      <c r="H9" s="132"/>
      <c r="I9" s="131" t="s">
        <v>417</v>
      </c>
      <c r="J9" s="149"/>
      <c r="K9"/>
    </row>
    <row r="10" spans="1:11" ht="12.75">
      <c r="A10" s="119" t="s">
        <v>418</v>
      </c>
      <c r="B10" s="120" t="s">
        <v>1105</v>
      </c>
      <c r="C10" s="121" t="s">
        <v>419</v>
      </c>
      <c r="D10" s="122" t="s">
        <v>420</v>
      </c>
      <c r="E10" s="110" t="s">
        <v>421</v>
      </c>
      <c r="F10" s="110" t="s">
        <v>422</v>
      </c>
      <c r="G10" s="123" t="s">
        <v>423</v>
      </c>
      <c r="H10" s="133"/>
      <c r="I10" s="124" t="s">
        <v>424</v>
      </c>
      <c r="J10" s="149"/>
      <c r="K10"/>
    </row>
    <row r="11" spans="1:11" ht="12.75">
      <c r="A11" s="125" t="s">
        <v>272</v>
      </c>
      <c r="B11" s="126"/>
      <c r="C11" s="127" t="s">
        <v>129</v>
      </c>
      <c r="D11" s="128" t="s">
        <v>541</v>
      </c>
      <c r="E11" s="129" t="s">
        <v>542</v>
      </c>
      <c r="F11" s="129" t="s">
        <v>415</v>
      </c>
      <c r="G11" s="130" t="s">
        <v>415</v>
      </c>
      <c r="H11" s="132"/>
      <c r="I11" s="131" t="s">
        <v>425</v>
      </c>
      <c r="J11" s="149"/>
      <c r="K11"/>
    </row>
    <row r="12" spans="1:11" ht="12.75">
      <c r="A12" s="119" t="s">
        <v>426</v>
      </c>
      <c r="B12" s="120" t="s">
        <v>1106</v>
      </c>
      <c r="C12" s="121" t="s">
        <v>427</v>
      </c>
      <c r="D12" s="122" t="s">
        <v>428</v>
      </c>
      <c r="E12" s="110" t="s">
        <v>429</v>
      </c>
      <c r="F12" s="110" t="s">
        <v>430</v>
      </c>
      <c r="G12" s="123" t="s">
        <v>431</v>
      </c>
      <c r="H12" s="133"/>
      <c r="I12" s="124" t="s">
        <v>432</v>
      </c>
      <c r="J12" s="149"/>
      <c r="K12"/>
    </row>
    <row r="13" spans="1:11" ht="12.75">
      <c r="A13" s="125" t="s">
        <v>218</v>
      </c>
      <c r="B13" s="126"/>
      <c r="C13" s="127" t="s">
        <v>219</v>
      </c>
      <c r="D13" s="128" t="s">
        <v>416</v>
      </c>
      <c r="E13" s="129" t="s">
        <v>479</v>
      </c>
      <c r="F13" s="129" t="s">
        <v>472</v>
      </c>
      <c r="G13" s="130" t="s">
        <v>435</v>
      </c>
      <c r="H13" s="132"/>
      <c r="I13" s="131" t="s">
        <v>436</v>
      </c>
      <c r="J13" s="149"/>
      <c r="K13"/>
    </row>
    <row r="14" spans="1:11" ht="12.75">
      <c r="A14" s="119" t="s">
        <v>437</v>
      </c>
      <c r="B14" s="120" t="s">
        <v>1107</v>
      </c>
      <c r="C14" s="121" t="s">
        <v>484</v>
      </c>
      <c r="D14" s="122" t="s">
        <v>543</v>
      </c>
      <c r="E14" s="110" t="s">
        <v>544</v>
      </c>
      <c r="F14" s="110" t="s">
        <v>545</v>
      </c>
      <c r="G14" s="123" t="s">
        <v>546</v>
      </c>
      <c r="H14" s="133"/>
      <c r="I14" s="124" t="s">
        <v>547</v>
      </c>
      <c r="J14" s="149"/>
      <c r="K14"/>
    </row>
    <row r="15" spans="1:11" ht="12.75">
      <c r="A15" s="125" t="s">
        <v>218</v>
      </c>
      <c r="B15" s="126"/>
      <c r="C15" s="127" t="s">
        <v>225</v>
      </c>
      <c r="D15" s="128" t="s">
        <v>548</v>
      </c>
      <c r="E15" s="129" t="s">
        <v>455</v>
      </c>
      <c r="F15" s="129" t="s">
        <v>454</v>
      </c>
      <c r="G15" s="130" t="s">
        <v>434</v>
      </c>
      <c r="H15" s="132"/>
      <c r="I15" s="131" t="s">
        <v>549</v>
      </c>
      <c r="J15" s="149"/>
      <c r="K15"/>
    </row>
    <row r="16" spans="1:11" ht="12.75">
      <c r="A16" s="119" t="s">
        <v>447</v>
      </c>
      <c r="B16" s="120" t="s">
        <v>1108</v>
      </c>
      <c r="C16" s="121" t="s">
        <v>482</v>
      </c>
      <c r="D16" s="122" t="s">
        <v>550</v>
      </c>
      <c r="E16" s="110" t="s">
        <v>551</v>
      </c>
      <c r="F16" s="110" t="s">
        <v>552</v>
      </c>
      <c r="G16" s="123" t="s">
        <v>553</v>
      </c>
      <c r="H16" s="133"/>
      <c r="I16" s="124" t="s">
        <v>554</v>
      </c>
      <c r="J16" s="149"/>
      <c r="K16"/>
    </row>
    <row r="17" spans="1:11" ht="12.75">
      <c r="A17" s="125" t="s">
        <v>218</v>
      </c>
      <c r="B17" s="126"/>
      <c r="C17" s="127" t="s">
        <v>219</v>
      </c>
      <c r="D17" s="128" t="s">
        <v>455</v>
      </c>
      <c r="E17" s="129" t="s">
        <v>444</v>
      </c>
      <c r="F17" s="129" t="s">
        <v>435</v>
      </c>
      <c r="G17" s="130" t="s">
        <v>555</v>
      </c>
      <c r="H17" s="132"/>
      <c r="I17" s="131" t="s">
        <v>556</v>
      </c>
      <c r="J17" s="149"/>
      <c r="K17"/>
    </row>
    <row r="18" spans="1:11" ht="12.75">
      <c r="A18" s="119" t="s">
        <v>457</v>
      </c>
      <c r="B18" s="120" t="s">
        <v>1109</v>
      </c>
      <c r="C18" s="121" t="s">
        <v>438</v>
      </c>
      <c r="D18" s="122" t="s">
        <v>439</v>
      </c>
      <c r="E18" s="110" t="s">
        <v>440</v>
      </c>
      <c r="F18" s="110" t="s">
        <v>441</v>
      </c>
      <c r="G18" s="123" t="s">
        <v>442</v>
      </c>
      <c r="H18" s="133"/>
      <c r="I18" s="124" t="s">
        <v>443</v>
      </c>
      <c r="J18" s="149"/>
      <c r="K18"/>
    </row>
    <row r="19" spans="1:11" ht="12.75">
      <c r="A19" s="125" t="s">
        <v>218</v>
      </c>
      <c r="B19" s="126"/>
      <c r="C19" s="127" t="s">
        <v>225</v>
      </c>
      <c r="D19" s="128" t="s">
        <v>433</v>
      </c>
      <c r="E19" s="129" t="s">
        <v>433</v>
      </c>
      <c r="F19" s="129" t="s">
        <v>557</v>
      </c>
      <c r="G19" s="130" t="s">
        <v>478</v>
      </c>
      <c r="H19" s="132"/>
      <c r="I19" s="131" t="s">
        <v>446</v>
      </c>
      <c r="J19" s="149"/>
      <c r="K19"/>
    </row>
    <row r="20" spans="1:11" ht="12.75">
      <c r="A20" s="119" t="s">
        <v>465</v>
      </c>
      <c r="B20" s="120" t="s">
        <v>1110</v>
      </c>
      <c r="C20" s="121" t="s">
        <v>448</v>
      </c>
      <c r="D20" s="122" t="s">
        <v>449</v>
      </c>
      <c r="E20" s="110" t="s">
        <v>450</v>
      </c>
      <c r="F20" s="110" t="s">
        <v>451</v>
      </c>
      <c r="G20" s="123" t="s">
        <v>452</v>
      </c>
      <c r="H20" s="133"/>
      <c r="I20" s="124" t="s">
        <v>453</v>
      </c>
      <c r="J20" s="149"/>
      <c r="K20"/>
    </row>
    <row r="21" spans="1:11" ht="12.75">
      <c r="A21" s="125" t="s">
        <v>218</v>
      </c>
      <c r="B21" s="126"/>
      <c r="C21" s="127" t="s">
        <v>225</v>
      </c>
      <c r="D21" s="128" t="s">
        <v>478</v>
      </c>
      <c r="E21" s="129" t="s">
        <v>473</v>
      </c>
      <c r="F21" s="129" t="s">
        <v>434</v>
      </c>
      <c r="G21" s="130" t="s">
        <v>454</v>
      </c>
      <c r="H21" s="132"/>
      <c r="I21" s="131" t="s">
        <v>456</v>
      </c>
      <c r="J21" s="149"/>
      <c r="K21"/>
    </row>
    <row r="22" spans="1:11" ht="12.75">
      <c r="A22" s="119" t="s">
        <v>558</v>
      </c>
      <c r="B22" s="120" t="s">
        <v>1111</v>
      </c>
      <c r="C22" s="121" t="s">
        <v>458</v>
      </c>
      <c r="D22" s="122" t="s">
        <v>459</v>
      </c>
      <c r="E22" s="110" t="s">
        <v>460</v>
      </c>
      <c r="F22" s="110" t="s">
        <v>461</v>
      </c>
      <c r="G22" s="123" t="s">
        <v>462</v>
      </c>
      <c r="H22" s="133"/>
      <c r="I22" s="124" t="s">
        <v>463</v>
      </c>
      <c r="J22" s="149"/>
      <c r="K22"/>
    </row>
    <row r="23" spans="1:11" ht="12.75">
      <c r="A23" s="125" t="s">
        <v>218</v>
      </c>
      <c r="B23" s="126"/>
      <c r="C23" s="127" t="s">
        <v>219</v>
      </c>
      <c r="D23" s="128" t="s">
        <v>472</v>
      </c>
      <c r="E23" s="129" t="s">
        <v>415</v>
      </c>
      <c r="F23" s="129" t="s">
        <v>559</v>
      </c>
      <c r="G23" s="130" t="s">
        <v>557</v>
      </c>
      <c r="H23" s="132"/>
      <c r="I23" s="131" t="s">
        <v>464</v>
      </c>
      <c r="J23" s="149"/>
      <c r="K23"/>
    </row>
    <row r="24" spans="1:11" ht="12.75">
      <c r="A24" s="119" t="s">
        <v>560</v>
      </c>
      <c r="B24" s="120" t="s">
        <v>1112</v>
      </c>
      <c r="C24" s="121" t="s">
        <v>481</v>
      </c>
      <c r="D24" s="122" t="s">
        <v>561</v>
      </c>
      <c r="E24" s="110" t="s">
        <v>562</v>
      </c>
      <c r="F24" s="110" t="s">
        <v>470</v>
      </c>
      <c r="G24" s="123" t="s">
        <v>563</v>
      </c>
      <c r="H24" s="133"/>
      <c r="I24" s="124" t="s">
        <v>564</v>
      </c>
      <c r="J24" s="149"/>
      <c r="K24"/>
    </row>
    <row r="25" spans="1:11" ht="12.75">
      <c r="A25" s="125" t="s">
        <v>218</v>
      </c>
      <c r="B25" s="126"/>
      <c r="C25" s="127" t="s">
        <v>212</v>
      </c>
      <c r="D25" s="128" t="s">
        <v>555</v>
      </c>
      <c r="E25" s="129" t="s">
        <v>565</v>
      </c>
      <c r="F25" s="129" t="s">
        <v>555</v>
      </c>
      <c r="G25" s="130" t="s">
        <v>472</v>
      </c>
      <c r="H25" s="132"/>
      <c r="I25" s="131" t="s">
        <v>566</v>
      </c>
      <c r="J25" s="149"/>
      <c r="K25"/>
    </row>
    <row r="26" spans="1:11" ht="12.75">
      <c r="A26" s="119" t="s">
        <v>567</v>
      </c>
      <c r="B26" s="120" t="s">
        <v>1113</v>
      </c>
      <c r="C26" s="121" t="s">
        <v>483</v>
      </c>
      <c r="D26" s="122" t="s">
        <v>568</v>
      </c>
      <c r="E26" s="110" t="s">
        <v>569</v>
      </c>
      <c r="F26" s="110" t="s">
        <v>570</v>
      </c>
      <c r="G26" s="123" t="s">
        <v>441</v>
      </c>
      <c r="H26" s="133"/>
      <c r="I26" s="124" t="s">
        <v>571</v>
      </c>
      <c r="J26" s="149"/>
      <c r="K26"/>
    </row>
    <row r="27" spans="1:11" ht="12.75">
      <c r="A27" s="125" t="s">
        <v>218</v>
      </c>
      <c r="B27" s="126"/>
      <c r="C27" s="127" t="s">
        <v>219</v>
      </c>
      <c r="D27" s="128" t="s">
        <v>557</v>
      </c>
      <c r="E27" s="129" t="s">
        <v>572</v>
      </c>
      <c r="F27" s="129" t="s">
        <v>478</v>
      </c>
      <c r="G27" s="130" t="s">
        <v>559</v>
      </c>
      <c r="H27" s="132"/>
      <c r="I27" s="131" t="s">
        <v>573</v>
      </c>
      <c r="J27" s="149"/>
      <c r="K27"/>
    </row>
    <row r="28" spans="1:11" ht="12.75">
      <c r="A28" s="119" t="s">
        <v>574</v>
      </c>
      <c r="B28" s="120" t="s">
        <v>1114</v>
      </c>
      <c r="C28" s="121" t="s">
        <v>485</v>
      </c>
      <c r="D28" s="122" t="s">
        <v>575</v>
      </c>
      <c r="E28" s="110" t="s">
        <v>576</v>
      </c>
      <c r="F28" s="110" t="s">
        <v>451</v>
      </c>
      <c r="G28" s="123" t="s">
        <v>577</v>
      </c>
      <c r="H28" s="133"/>
      <c r="I28" s="124" t="s">
        <v>578</v>
      </c>
      <c r="J28" s="149"/>
      <c r="K28"/>
    </row>
    <row r="29" spans="1:11" ht="12.75">
      <c r="A29" s="125" t="s">
        <v>218</v>
      </c>
      <c r="B29" s="126"/>
      <c r="C29" s="127" t="s">
        <v>225</v>
      </c>
      <c r="D29" s="128" t="s">
        <v>579</v>
      </c>
      <c r="E29" s="129" t="s">
        <v>580</v>
      </c>
      <c r="F29" s="129" t="s">
        <v>434</v>
      </c>
      <c r="G29" s="130" t="s">
        <v>445</v>
      </c>
      <c r="H29" s="132" t="s">
        <v>581</v>
      </c>
      <c r="I29" s="131" t="s">
        <v>582</v>
      </c>
      <c r="J29" s="149"/>
      <c r="K29"/>
    </row>
    <row r="30" spans="1:11" ht="12.75">
      <c r="A30" s="119" t="s">
        <v>583</v>
      </c>
      <c r="B30" s="120" t="s">
        <v>1115</v>
      </c>
      <c r="C30" s="121" t="s">
        <v>486</v>
      </c>
      <c r="D30" s="122" t="s">
        <v>584</v>
      </c>
      <c r="E30" s="110" t="s">
        <v>575</v>
      </c>
      <c r="F30" s="110" t="s">
        <v>585</v>
      </c>
      <c r="G30" s="123" t="s">
        <v>586</v>
      </c>
      <c r="H30" s="133"/>
      <c r="I30" s="124" t="s">
        <v>587</v>
      </c>
      <c r="J30" s="149"/>
      <c r="K30"/>
    </row>
    <row r="31" spans="1:11" ht="12.75">
      <c r="A31" s="125" t="s">
        <v>218</v>
      </c>
      <c r="B31" s="126"/>
      <c r="C31" s="127" t="s">
        <v>212</v>
      </c>
      <c r="D31" s="128" t="s">
        <v>559</v>
      </c>
      <c r="E31" s="129" t="s">
        <v>588</v>
      </c>
      <c r="F31" s="129" t="s">
        <v>579</v>
      </c>
      <c r="G31" s="130" t="s">
        <v>589</v>
      </c>
      <c r="H31" s="132"/>
      <c r="I31" s="131" t="s">
        <v>590</v>
      </c>
      <c r="J31" s="149"/>
      <c r="K31"/>
    </row>
    <row r="32" spans="1:11" ht="12.75">
      <c r="A32" s="119" t="s">
        <v>591</v>
      </c>
      <c r="B32" s="120" t="s">
        <v>1116</v>
      </c>
      <c r="C32" s="121" t="s">
        <v>466</v>
      </c>
      <c r="D32" s="122" t="s">
        <v>467</v>
      </c>
      <c r="E32" s="110" t="s">
        <v>468</v>
      </c>
      <c r="F32" s="110" t="s">
        <v>469</v>
      </c>
      <c r="G32" s="123" t="s">
        <v>470</v>
      </c>
      <c r="H32" s="133"/>
      <c r="I32" s="124" t="s">
        <v>471</v>
      </c>
      <c r="J32" s="149"/>
      <c r="K32"/>
    </row>
    <row r="33" spans="1:11" ht="12.75">
      <c r="A33" s="125" t="s">
        <v>218</v>
      </c>
      <c r="B33" s="126"/>
      <c r="C33" s="127" t="s">
        <v>215</v>
      </c>
      <c r="D33" s="128" t="s">
        <v>592</v>
      </c>
      <c r="E33" s="129" t="s">
        <v>593</v>
      </c>
      <c r="F33" s="129" t="s">
        <v>592</v>
      </c>
      <c r="G33" s="130" t="s">
        <v>579</v>
      </c>
      <c r="H33" s="132"/>
      <c r="I33" s="131" t="s">
        <v>474</v>
      </c>
      <c r="J33" s="149"/>
      <c r="K33"/>
    </row>
    <row r="34" spans="1:11" ht="12.75">
      <c r="A34" s="119" t="s">
        <v>594</v>
      </c>
      <c r="B34" s="120" t="s">
        <v>1117</v>
      </c>
      <c r="C34" s="121" t="s">
        <v>487</v>
      </c>
      <c r="D34" s="122" t="s">
        <v>595</v>
      </c>
      <c r="E34" s="110" t="s">
        <v>596</v>
      </c>
      <c r="F34" s="110" t="s">
        <v>597</v>
      </c>
      <c r="G34" s="123" t="s">
        <v>598</v>
      </c>
      <c r="H34" s="133"/>
      <c r="I34" s="124" t="s">
        <v>599</v>
      </c>
      <c r="J34" s="149"/>
      <c r="K34"/>
    </row>
    <row r="35" spans="1:11" ht="12.75">
      <c r="A35" s="125" t="s">
        <v>218</v>
      </c>
      <c r="B35" s="126"/>
      <c r="C35" s="127" t="s">
        <v>219</v>
      </c>
      <c r="D35" s="128" t="s">
        <v>632</v>
      </c>
      <c r="E35" s="129" t="s">
        <v>600</v>
      </c>
      <c r="F35" s="129" t="s">
        <v>601</v>
      </c>
      <c r="G35" s="130" t="s">
        <v>592</v>
      </c>
      <c r="H35" s="132"/>
      <c r="I35" s="131" t="s">
        <v>602</v>
      </c>
      <c r="J35" s="149"/>
      <c r="K35"/>
    </row>
    <row r="36" spans="1:11" ht="12.75">
      <c r="A36" s="119" t="s">
        <v>633</v>
      </c>
      <c r="B36" s="120" t="s">
        <v>1118</v>
      </c>
      <c r="C36" s="121" t="s">
        <v>494</v>
      </c>
      <c r="D36" s="122" t="s">
        <v>634</v>
      </c>
      <c r="E36" s="110" t="s">
        <v>635</v>
      </c>
      <c r="F36" s="110" t="s">
        <v>636</v>
      </c>
      <c r="G36" s="123" t="s">
        <v>637</v>
      </c>
      <c r="H36" s="133"/>
      <c r="I36" s="124" t="s">
        <v>638</v>
      </c>
      <c r="J36" s="149"/>
      <c r="K36"/>
    </row>
    <row r="37" spans="1:11" ht="12.75">
      <c r="A37" s="125" t="s">
        <v>258</v>
      </c>
      <c r="B37" s="126"/>
      <c r="C37" s="127" t="s">
        <v>9</v>
      </c>
      <c r="D37" s="128" t="s">
        <v>542</v>
      </c>
      <c r="E37" s="129" t="s">
        <v>620</v>
      </c>
      <c r="F37" s="129" t="s">
        <v>620</v>
      </c>
      <c r="G37" s="130" t="s">
        <v>614</v>
      </c>
      <c r="H37" s="132"/>
      <c r="I37" s="131" t="s">
        <v>639</v>
      </c>
      <c r="J37" s="149"/>
      <c r="K37"/>
    </row>
    <row r="38" spans="1:11" ht="12.75">
      <c r="A38" s="119" t="s">
        <v>640</v>
      </c>
      <c r="B38" s="120" t="s">
        <v>1119</v>
      </c>
      <c r="C38" s="121" t="s">
        <v>480</v>
      </c>
      <c r="D38" s="122" t="s">
        <v>595</v>
      </c>
      <c r="E38" s="110" t="s">
        <v>603</v>
      </c>
      <c r="F38" s="110" t="s">
        <v>604</v>
      </c>
      <c r="G38" s="123" t="s">
        <v>604</v>
      </c>
      <c r="H38" s="133"/>
      <c r="I38" s="124" t="s">
        <v>605</v>
      </c>
      <c r="J38" s="149"/>
      <c r="K38"/>
    </row>
    <row r="39" spans="1:11" ht="12.75">
      <c r="A39" s="125" t="s">
        <v>218</v>
      </c>
      <c r="B39" s="126"/>
      <c r="C39" s="127" t="s">
        <v>225</v>
      </c>
      <c r="D39" s="128" t="s">
        <v>632</v>
      </c>
      <c r="E39" s="129" t="s">
        <v>606</v>
      </c>
      <c r="F39" s="129" t="s">
        <v>607</v>
      </c>
      <c r="G39" s="130" t="s">
        <v>641</v>
      </c>
      <c r="H39" s="132"/>
      <c r="I39" s="131" t="s">
        <v>608</v>
      </c>
      <c r="J39" s="149"/>
      <c r="K39"/>
    </row>
    <row r="40" spans="1:11" ht="12.75">
      <c r="A40" s="119" t="s">
        <v>642</v>
      </c>
      <c r="B40" s="120" t="s">
        <v>1120</v>
      </c>
      <c r="C40" s="121" t="s">
        <v>499</v>
      </c>
      <c r="D40" s="122" t="s">
        <v>643</v>
      </c>
      <c r="E40" s="110" t="s">
        <v>644</v>
      </c>
      <c r="F40" s="110" t="s">
        <v>645</v>
      </c>
      <c r="G40" s="123" t="s">
        <v>411</v>
      </c>
      <c r="H40" s="133"/>
      <c r="I40" s="124" t="s">
        <v>646</v>
      </c>
      <c r="J40" s="149"/>
      <c r="K40"/>
    </row>
    <row r="41" spans="1:11" ht="12.75">
      <c r="A41" s="125" t="s">
        <v>273</v>
      </c>
      <c r="B41" s="126"/>
      <c r="C41" s="127" t="s">
        <v>212</v>
      </c>
      <c r="D41" s="128" t="s">
        <v>650</v>
      </c>
      <c r="E41" s="129" t="s">
        <v>615</v>
      </c>
      <c r="F41" s="129" t="s">
        <v>647</v>
      </c>
      <c r="G41" s="130" t="s">
        <v>615</v>
      </c>
      <c r="H41" s="132"/>
      <c r="I41" s="131" t="s">
        <v>648</v>
      </c>
      <c r="J41" s="149"/>
      <c r="K41"/>
    </row>
    <row r="42" spans="1:11" ht="12.75">
      <c r="A42" s="119" t="s">
        <v>649</v>
      </c>
      <c r="B42" s="120" t="s">
        <v>1121</v>
      </c>
      <c r="C42" s="121" t="s">
        <v>489</v>
      </c>
      <c r="D42" s="122" t="s">
        <v>609</v>
      </c>
      <c r="E42" s="110" t="s">
        <v>610</v>
      </c>
      <c r="F42" s="110" t="s">
        <v>611</v>
      </c>
      <c r="G42" s="123" t="s">
        <v>612</v>
      </c>
      <c r="H42" s="133"/>
      <c r="I42" s="124" t="s">
        <v>613</v>
      </c>
      <c r="J42" s="149"/>
      <c r="K42"/>
    </row>
    <row r="43" spans="1:11" ht="12.75">
      <c r="A43" s="125" t="s">
        <v>278</v>
      </c>
      <c r="B43" s="126"/>
      <c r="C43" s="127" t="s">
        <v>279</v>
      </c>
      <c r="D43" s="128" t="s">
        <v>647</v>
      </c>
      <c r="E43" s="129" t="s">
        <v>723</v>
      </c>
      <c r="F43" s="129" t="s">
        <v>542</v>
      </c>
      <c r="G43" s="130" t="s">
        <v>616</v>
      </c>
      <c r="H43" s="132"/>
      <c r="I43" s="131" t="s">
        <v>617</v>
      </c>
      <c r="J43" s="149"/>
      <c r="K43"/>
    </row>
    <row r="44" spans="1:11" ht="12.75">
      <c r="A44" s="119" t="s">
        <v>651</v>
      </c>
      <c r="B44" s="120" t="s">
        <v>1122</v>
      </c>
      <c r="C44" s="121" t="s">
        <v>490</v>
      </c>
      <c r="D44" s="122" t="s">
        <v>652</v>
      </c>
      <c r="E44" s="110" t="s">
        <v>653</v>
      </c>
      <c r="F44" s="110" t="s">
        <v>654</v>
      </c>
      <c r="G44" s="123" t="s">
        <v>655</v>
      </c>
      <c r="H44" s="133"/>
      <c r="I44" s="124" t="s">
        <v>656</v>
      </c>
      <c r="J44" s="149"/>
      <c r="K44"/>
    </row>
    <row r="45" spans="1:11" ht="12.75">
      <c r="A45" s="125" t="s">
        <v>200</v>
      </c>
      <c r="B45" s="126"/>
      <c r="C45" s="127" t="s">
        <v>247</v>
      </c>
      <c r="D45" s="128" t="s">
        <v>657</v>
      </c>
      <c r="E45" s="129" t="s">
        <v>657</v>
      </c>
      <c r="F45" s="129" t="s">
        <v>615</v>
      </c>
      <c r="G45" s="130" t="s">
        <v>620</v>
      </c>
      <c r="H45" s="132"/>
      <c r="I45" s="131" t="s">
        <v>658</v>
      </c>
      <c r="J45" s="149"/>
      <c r="K45"/>
    </row>
    <row r="46" spans="1:11" ht="12.75">
      <c r="A46" s="119" t="s">
        <v>659</v>
      </c>
      <c r="B46" s="120" t="s">
        <v>1123</v>
      </c>
      <c r="C46" s="121" t="s">
        <v>496</v>
      </c>
      <c r="D46" s="122" t="s">
        <v>660</v>
      </c>
      <c r="E46" s="110" t="s">
        <v>661</v>
      </c>
      <c r="F46" s="110" t="s">
        <v>662</v>
      </c>
      <c r="G46" s="123" t="s">
        <v>663</v>
      </c>
      <c r="H46" s="133"/>
      <c r="I46" s="124" t="s">
        <v>664</v>
      </c>
      <c r="J46" s="149"/>
      <c r="K46"/>
    </row>
    <row r="47" spans="1:11" ht="12.75">
      <c r="A47" s="125" t="s">
        <v>200</v>
      </c>
      <c r="B47" s="126"/>
      <c r="C47" s="127" t="s">
        <v>247</v>
      </c>
      <c r="D47" s="128" t="s">
        <v>614</v>
      </c>
      <c r="E47" s="129" t="s">
        <v>623</v>
      </c>
      <c r="F47" s="129" t="s">
        <v>665</v>
      </c>
      <c r="G47" s="130" t="s">
        <v>666</v>
      </c>
      <c r="H47" s="132"/>
      <c r="I47" s="131" t="s">
        <v>667</v>
      </c>
      <c r="J47" s="149"/>
      <c r="K47"/>
    </row>
    <row r="48" spans="1:11" ht="12.75">
      <c r="A48" s="119" t="s">
        <v>668</v>
      </c>
      <c r="B48" s="120" t="s">
        <v>1124</v>
      </c>
      <c r="C48" s="121" t="s">
        <v>495</v>
      </c>
      <c r="D48" s="122" t="s">
        <v>669</v>
      </c>
      <c r="E48" s="110" t="s">
        <v>670</v>
      </c>
      <c r="F48" s="110" t="s">
        <v>671</v>
      </c>
      <c r="G48" s="123" t="s">
        <v>672</v>
      </c>
      <c r="H48" s="133"/>
      <c r="I48" s="124" t="s">
        <v>673</v>
      </c>
      <c r="J48" s="149"/>
      <c r="K48"/>
    </row>
    <row r="49" spans="1:11" ht="12.75">
      <c r="A49" s="125" t="s">
        <v>258</v>
      </c>
      <c r="B49" s="126"/>
      <c r="C49" s="127" t="s">
        <v>285</v>
      </c>
      <c r="D49" s="128" t="s">
        <v>674</v>
      </c>
      <c r="E49" s="129" t="s">
        <v>675</v>
      </c>
      <c r="F49" s="129" t="s">
        <v>684</v>
      </c>
      <c r="G49" s="130" t="s">
        <v>665</v>
      </c>
      <c r="H49" s="132"/>
      <c r="I49" s="131" t="s">
        <v>676</v>
      </c>
      <c r="J49" s="149"/>
      <c r="K49"/>
    </row>
    <row r="50" spans="1:11" ht="12.75">
      <c r="A50" s="119" t="s">
        <v>677</v>
      </c>
      <c r="B50" s="120" t="s">
        <v>1125</v>
      </c>
      <c r="C50" s="121" t="s">
        <v>502</v>
      </c>
      <c r="D50" s="122" t="s">
        <v>678</v>
      </c>
      <c r="E50" s="110" t="s">
        <v>679</v>
      </c>
      <c r="F50" s="110" t="s">
        <v>680</v>
      </c>
      <c r="G50" s="123" t="s">
        <v>681</v>
      </c>
      <c r="H50" s="133"/>
      <c r="I50" s="124" t="s">
        <v>682</v>
      </c>
      <c r="J50" s="149"/>
      <c r="K50"/>
    </row>
    <row r="51" spans="1:11" ht="12.75">
      <c r="A51" s="125" t="s">
        <v>221</v>
      </c>
      <c r="B51" s="126"/>
      <c r="C51" s="127" t="s">
        <v>241</v>
      </c>
      <c r="D51" s="128" t="s">
        <v>665</v>
      </c>
      <c r="E51" s="129" t="s">
        <v>683</v>
      </c>
      <c r="F51" s="129" t="s">
        <v>683</v>
      </c>
      <c r="G51" s="130" t="s">
        <v>684</v>
      </c>
      <c r="H51" s="132"/>
      <c r="I51" s="131" t="s">
        <v>685</v>
      </c>
      <c r="J51" s="149"/>
      <c r="K51"/>
    </row>
    <row r="52" spans="1:11" ht="12.75">
      <c r="A52" s="119" t="s">
        <v>686</v>
      </c>
      <c r="B52" s="120" t="s">
        <v>1126</v>
      </c>
      <c r="C52" s="121" t="s">
        <v>497</v>
      </c>
      <c r="D52" s="122" t="s">
        <v>687</v>
      </c>
      <c r="E52" s="110" t="s">
        <v>688</v>
      </c>
      <c r="F52" s="110" t="s">
        <v>689</v>
      </c>
      <c r="G52" s="123" t="s">
        <v>690</v>
      </c>
      <c r="H52" s="133"/>
      <c r="I52" s="124" t="s">
        <v>691</v>
      </c>
      <c r="J52" s="149"/>
      <c r="K52"/>
    </row>
    <row r="53" spans="1:11" ht="12.75">
      <c r="A53" s="125" t="s">
        <v>258</v>
      </c>
      <c r="B53" s="126"/>
      <c r="C53" s="127" t="s">
        <v>9</v>
      </c>
      <c r="D53" s="128" t="s">
        <v>692</v>
      </c>
      <c r="E53" s="129" t="s">
        <v>666</v>
      </c>
      <c r="F53" s="129" t="s">
        <v>842</v>
      </c>
      <c r="G53" s="130" t="s">
        <v>693</v>
      </c>
      <c r="H53" s="132"/>
      <c r="I53" s="131" t="s">
        <v>694</v>
      </c>
      <c r="J53" s="149"/>
      <c r="K53"/>
    </row>
    <row r="54" spans="1:11" ht="12.75">
      <c r="A54" s="119" t="s">
        <v>724</v>
      </c>
      <c r="B54" s="120" t="s">
        <v>1127</v>
      </c>
      <c r="C54" s="121" t="s">
        <v>520</v>
      </c>
      <c r="D54" s="122" t="s">
        <v>725</v>
      </c>
      <c r="E54" s="110" t="s">
        <v>726</v>
      </c>
      <c r="F54" s="110" t="s">
        <v>727</v>
      </c>
      <c r="G54" s="123" t="s">
        <v>728</v>
      </c>
      <c r="H54" s="133"/>
      <c r="I54" s="124" t="s">
        <v>729</v>
      </c>
      <c r="J54" s="149"/>
      <c r="K54"/>
    </row>
    <row r="55" spans="1:11" ht="12.75">
      <c r="A55" s="125" t="s">
        <v>200</v>
      </c>
      <c r="B55" s="126"/>
      <c r="C55" s="127" t="s">
        <v>247</v>
      </c>
      <c r="D55" s="128" t="s">
        <v>730</v>
      </c>
      <c r="E55" s="129" t="s">
        <v>843</v>
      </c>
      <c r="F55" s="129" t="s">
        <v>732</v>
      </c>
      <c r="G55" s="130" t="s">
        <v>733</v>
      </c>
      <c r="H55" s="132"/>
      <c r="I55" s="131" t="s">
        <v>734</v>
      </c>
      <c r="J55" s="149"/>
      <c r="K55"/>
    </row>
    <row r="56" spans="1:11" ht="12.75">
      <c r="A56" s="119" t="s">
        <v>735</v>
      </c>
      <c r="B56" s="120" t="s">
        <v>1128</v>
      </c>
      <c r="C56" s="121" t="s">
        <v>491</v>
      </c>
      <c r="D56" s="122" t="s">
        <v>695</v>
      </c>
      <c r="E56" s="110" t="s">
        <v>696</v>
      </c>
      <c r="F56" s="110" t="s">
        <v>697</v>
      </c>
      <c r="G56" s="123" t="s">
        <v>429</v>
      </c>
      <c r="H56" s="133"/>
      <c r="I56" s="124" t="s">
        <v>698</v>
      </c>
      <c r="J56" s="149"/>
      <c r="K56"/>
    </row>
    <row r="57" spans="1:11" ht="12.75">
      <c r="A57" s="125" t="s">
        <v>258</v>
      </c>
      <c r="B57" s="126"/>
      <c r="C57" s="127" t="s">
        <v>217</v>
      </c>
      <c r="D57" s="128" t="s">
        <v>736</v>
      </c>
      <c r="E57" s="129" t="s">
        <v>699</v>
      </c>
      <c r="F57" s="129" t="s">
        <v>844</v>
      </c>
      <c r="G57" s="130" t="s">
        <v>845</v>
      </c>
      <c r="H57" s="132"/>
      <c r="I57" s="131" t="s">
        <v>700</v>
      </c>
      <c r="J57" s="149"/>
      <c r="K57"/>
    </row>
    <row r="58" spans="1:11" ht="12.75">
      <c r="A58" s="119" t="s">
        <v>846</v>
      </c>
      <c r="B58" s="120" t="s">
        <v>1129</v>
      </c>
      <c r="C58" s="121" t="s">
        <v>524</v>
      </c>
      <c r="D58" s="122" t="s">
        <v>847</v>
      </c>
      <c r="E58" s="110" t="s">
        <v>643</v>
      </c>
      <c r="F58" s="110" t="s">
        <v>747</v>
      </c>
      <c r="G58" s="123" t="s">
        <v>728</v>
      </c>
      <c r="H58" s="133"/>
      <c r="I58" s="124" t="s">
        <v>848</v>
      </c>
      <c r="J58" s="149"/>
      <c r="K58"/>
    </row>
    <row r="59" spans="1:11" ht="12.75">
      <c r="A59" s="125" t="s">
        <v>273</v>
      </c>
      <c r="B59" s="126"/>
      <c r="C59" s="127" t="s">
        <v>241</v>
      </c>
      <c r="D59" s="128" t="s">
        <v>798</v>
      </c>
      <c r="E59" s="129" t="s">
        <v>772</v>
      </c>
      <c r="F59" s="129" t="s">
        <v>766</v>
      </c>
      <c r="G59" s="130" t="s">
        <v>767</v>
      </c>
      <c r="H59" s="132"/>
      <c r="I59" s="131" t="s">
        <v>849</v>
      </c>
      <c r="J59" s="149"/>
      <c r="K59"/>
    </row>
    <row r="60" spans="1:11" ht="12.75">
      <c r="A60" s="119" t="s">
        <v>850</v>
      </c>
      <c r="B60" s="120" t="s">
        <v>1130</v>
      </c>
      <c r="C60" s="121" t="s">
        <v>509</v>
      </c>
      <c r="D60" s="122" t="s">
        <v>737</v>
      </c>
      <c r="E60" s="110" t="s">
        <v>738</v>
      </c>
      <c r="F60" s="110" t="s">
        <v>739</v>
      </c>
      <c r="G60" s="123" t="s">
        <v>709</v>
      </c>
      <c r="H60" s="133"/>
      <c r="I60" s="124" t="s">
        <v>740</v>
      </c>
      <c r="J60" s="149"/>
      <c r="K60"/>
    </row>
    <row r="61" spans="1:11" ht="12.75">
      <c r="A61" s="125" t="s">
        <v>200</v>
      </c>
      <c r="B61" s="126"/>
      <c r="C61" s="127" t="s">
        <v>247</v>
      </c>
      <c r="D61" s="128" t="s">
        <v>741</v>
      </c>
      <c r="E61" s="129" t="s">
        <v>733</v>
      </c>
      <c r="F61" s="129" t="s">
        <v>731</v>
      </c>
      <c r="G61" s="130" t="s">
        <v>851</v>
      </c>
      <c r="H61" s="132"/>
      <c r="I61" s="131" t="s">
        <v>743</v>
      </c>
      <c r="J61" s="149"/>
      <c r="K61"/>
    </row>
    <row r="62" spans="1:11" ht="12.75">
      <c r="A62" s="119" t="s">
        <v>751</v>
      </c>
      <c r="B62" s="120" t="s">
        <v>1131</v>
      </c>
      <c r="C62" s="121" t="s">
        <v>516</v>
      </c>
      <c r="D62" s="122" t="s">
        <v>744</v>
      </c>
      <c r="E62" s="110" t="s">
        <v>745</v>
      </c>
      <c r="F62" s="110" t="s">
        <v>746</v>
      </c>
      <c r="G62" s="123" t="s">
        <v>747</v>
      </c>
      <c r="H62" s="133"/>
      <c r="I62" s="124" t="s">
        <v>748</v>
      </c>
      <c r="J62" s="149"/>
      <c r="K62"/>
    </row>
    <row r="63" spans="1:11" ht="12.75">
      <c r="A63" s="125" t="s">
        <v>258</v>
      </c>
      <c r="B63" s="126"/>
      <c r="C63" s="127" t="s">
        <v>27</v>
      </c>
      <c r="D63" s="128" t="s">
        <v>852</v>
      </c>
      <c r="E63" s="129" t="s">
        <v>749</v>
      </c>
      <c r="F63" s="129" t="s">
        <v>752</v>
      </c>
      <c r="G63" s="130" t="s">
        <v>749</v>
      </c>
      <c r="H63" s="132"/>
      <c r="I63" s="131" t="s">
        <v>750</v>
      </c>
      <c r="J63" s="149"/>
      <c r="K63"/>
    </row>
    <row r="64" spans="1:11" ht="12.75">
      <c r="A64" s="119" t="s">
        <v>853</v>
      </c>
      <c r="B64" s="120" t="s">
        <v>1132</v>
      </c>
      <c r="C64" s="121" t="s">
        <v>498</v>
      </c>
      <c r="D64" s="122" t="s">
        <v>701</v>
      </c>
      <c r="E64" s="110" t="s">
        <v>702</v>
      </c>
      <c r="F64" s="110" t="s">
        <v>703</v>
      </c>
      <c r="G64" s="123" t="s">
        <v>704</v>
      </c>
      <c r="H64" s="133"/>
      <c r="I64" s="124" t="s">
        <v>705</v>
      </c>
      <c r="J64" s="149"/>
      <c r="K64"/>
    </row>
    <row r="65" spans="1:11" ht="12.75">
      <c r="A65" s="125" t="s">
        <v>200</v>
      </c>
      <c r="B65" s="126"/>
      <c r="C65" s="127" t="s">
        <v>154</v>
      </c>
      <c r="D65" s="128" t="s">
        <v>693</v>
      </c>
      <c r="E65" s="129" t="s">
        <v>854</v>
      </c>
      <c r="F65" s="129" t="s">
        <v>812</v>
      </c>
      <c r="G65" s="130" t="s">
        <v>855</v>
      </c>
      <c r="H65" s="132"/>
      <c r="I65" s="131" t="s">
        <v>706</v>
      </c>
      <c r="J65" s="149"/>
      <c r="K65"/>
    </row>
    <row r="66" spans="1:11" ht="12.75">
      <c r="A66" s="119" t="s">
        <v>856</v>
      </c>
      <c r="B66" s="120" t="s">
        <v>1133</v>
      </c>
      <c r="C66" s="121" t="s">
        <v>511</v>
      </c>
      <c r="D66" s="122" t="s">
        <v>753</v>
      </c>
      <c r="E66" s="110" t="s">
        <v>744</v>
      </c>
      <c r="F66" s="110" t="s">
        <v>739</v>
      </c>
      <c r="G66" s="123" t="s">
        <v>754</v>
      </c>
      <c r="H66" s="133"/>
      <c r="I66" s="124" t="s">
        <v>755</v>
      </c>
      <c r="J66" s="149"/>
      <c r="K66"/>
    </row>
    <row r="67" spans="1:11" ht="12.75">
      <c r="A67" s="125" t="s">
        <v>222</v>
      </c>
      <c r="B67" s="126"/>
      <c r="C67" s="127" t="s">
        <v>248</v>
      </c>
      <c r="D67" s="128" t="s">
        <v>757</v>
      </c>
      <c r="E67" s="129" t="s">
        <v>857</v>
      </c>
      <c r="F67" s="129" t="s">
        <v>756</v>
      </c>
      <c r="G67" s="130" t="s">
        <v>857</v>
      </c>
      <c r="H67" s="132"/>
      <c r="I67" s="131" t="s">
        <v>759</v>
      </c>
      <c r="J67" s="149"/>
      <c r="K67"/>
    </row>
    <row r="68" spans="1:11" ht="12.75">
      <c r="A68" s="119" t="s">
        <v>858</v>
      </c>
      <c r="B68" s="120" t="s">
        <v>1134</v>
      </c>
      <c r="C68" s="121" t="s">
        <v>503</v>
      </c>
      <c r="D68" s="122" t="s">
        <v>707</v>
      </c>
      <c r="E68" s="110" t="s">
        <v>760</v>
      </c>
      <c r="F68" s="110" t="s">
        <v>761</v>
      </c>
      <c r="G68" s="123" t="s">
        <v>762</v>
      </c>
      <c r="H68" s="133"/>
      <c r="I68" s="124" t="s">
        <v>755</v>
      </c>
      <c r="J68" s="149"/>
      <c r="K68"/>
    </row>
    <row r="69" spans="1:11" ht="12.75">
      <c r="A69" s="125" t="s">
        <v>218</v>
      </c>
      <c r="B69" s="126"/>
      <c r="C69" s="127" t="s">
        <v>219</v>
      </c>
      <c r="D69" s="128" t="s">
        <v>859</v>
      </c>
      <c r="E69" s="129" t="s">
        <v>860</v>
      </c>
      <c r="F69" s="129" t="s">
        <v>861</v>
      </c>
      <c r="G69" s="130" t="s">
        <v>862</v>
      </c>
      <c r="H69" s="132"/>
      <c r="I69" s="131" t="s">
        <v>759</v>
      </c>
      <c r="J69" s="149"/>
      <c r="K69"/>
    </row>
    <row r="70" spans="1:11" ht="12.75">
      <c r="A70" s="119" t="s">
        <v>863</v>
      </c>
      <c r="B70" s="120" t="s">
        <v>1135</v>
      </c>
      <c r="C70" s="121" t="s">
        <v>517</v>
      </c>
      <c r="D70" s="122" t="s">
        <v>763</v>
      </c>
      <c r="E70" s="110" t="s">
        <v>753</v>
      </c>
      <c r="F70" s="110" t="s">
        <v>689</v>
      </c>
      <c r="G70" s="123" t="s">
        <v>728</v>
      </c>
      <c r="H70" s="133"/>
      <c r="I70" s="124" t="s">
        <v>764</v>
      </c>
      <c r="J70" s="149"/>
      <c r="K70"/>
    </row>
    <row r="71" spans="1:11" ht="12.75">
      <c r="A71" s="125" t="s">
        <v>278</v>
      </c>
      <c r="B71" s="126"/>
      <c r="C71" s="127" t="s">
        <v>30</v>
      </c>
      <c r="D71" s="128" t="s">
        <v>805</v>
      </c>
      <c r="E71" s="129" t="s">
        <v>824</v>
      </c>
      <c r="F71" s="129" t="s">
        <v>720</v>
      </c>
      <c r="G71" s="130" t="s">
        <v>767</v>
      </c>
      <c r="H71" s="132"/>
      <c r="I71" s="131" t="s">
        <v>768</v>
      </c>
      <c r="J71" s="149"/>
      <c r="K71"/>
    </row>
    <row r="72" spans="1:11" ht="12.75">
      <c r="A72" s="119" t="s">
        <v>776</v>
      </c>
      <c r="B72" s="120" t="s">
        <v>1136</v>
      </c>
      <c r="C72" s="121" t="s">
        <v>510</v>
      </c>
      <c r="D72" s="122" t="s">
        <v>769</v>
      </c>
      <c r="E72" s="110" t="s">
        <v>725</v>
      </c>
      <c r="F72" s="110" t="s">
        <v>770</v>
      </c>
      <c r="G72" s="123" t="s">
        <v>689</v>
      </c>
      <c r="H72" s="133"/>
      <c r="I72" s="124" t="s">
        <v>771</v>
      </c>
      <c r="J72" s="149"/>
      <c r="K72"/>
    </row>
    <row r="73" spans="1:11" ht="12.75">
      <c r="A73" s="125" t="s">
        <v>289</v>
      </c>
      <c r="B73" s="126"/>
      <c r="C73" s="127" t="s">
        <v>154</v>
      </c>
      <c r="D73" s="128" t="s">
        <v>864</v>
      </c>
      <c r="E73" s="129" t="s">
        <v>722</v>
      </c>
      <c r="F73" s="129" t="s">
        <v>865</v>
      </c>
      <c r="G73" s="130" t="s">
        <v>788</v>
      </c>
      <c r="H73" s="132"/>
      <c r="I73" s="131" t="s">
        <v>775</v>
      </c>
      <c r="J73" s="149"/>
      <c r="K73"/>
    </row>
    <row r="74" spans="1:11" ht="12.75">
      <c r="A74" s="119" t="s">
        <v>866</v>
      </c>
      <c r="B74" s="120" t="s">
        <v>1137</v>
      </c>
      <c r="C74" s="121" t="s">
        <v>508</v>
      </c>
      <c r="D74" s="122" t="s">
        <v>777</v>
      </c>
      <c r="E74" s="110" t="s">
        <v>778</v>
      </c>
      <c r="F74" s="110" t="s">
        <v>779</v>
      </c>
      <c r="G74" s="123" t="s">
        <v>468</v>
      </c>
      <c r="H74" s="133"/>
      <c r="I74" s="124" t="s">
        <v>780</v>
      </c>
      <c r="J74" s="149"/>
      <c r="K74"/>
    </row>
    <row r="75" spans="1:11" ht="12.75">
      <c r="A75" s="125" t="s">
        <v>284</v>
      </c>
      <c r="B75" s="126"/>
      <c r="C75" s="127" t="s">
        <v>78</v>
      </c>
      <c r="D75" s="128" t="s">
        <v>756</v>
      </c>
      <c r="E75" s="129" t="s">
        <v>867</v>
      </c>
      <c r="F75" s="129" t="s">
        <v>868</v>
      </c>
      <c r="G75" s="130" t="s">
        <v>869</v>
      </c>
      <c r="H75" s="132"/>
      <c r="I75" s="131" t="s">
        <v>781</v>
      </c>
      <c r="J75" s="149"/>
      <c r="K75"/>
    </row>
    <row r="76" spans="1:11" ht="12.75">
      <c r="A76" s="119" t="s">
        <v>870</v>
      </c>
      <c r="B76" s="120" t="s">
        <v>1138</v>
      </c>
      <c r="C76" s="121" t="s">
        <v>492</v>
      </c>
      <c r="D76" s="122" t="s">
        <v>707</v>
      </c>
      <c r="E76" s="110" t="s">
        <v>708</v>
      </c>
      <c r="F76" s="110" t="s">
        <v>709</v>
      </c>
      <c r="G76" s="123" t="s">
        <v>710</v>
      </c>
      <c r="H76" s="133"/>
      <c r="I76" s="124" t="s">
        <v>711</v>
      </c>
      <c r="J76" s="149"/>
      <c r="K76"/>
    </row>
    <row r="77" spans="1:11" ht="12.75">
      <c r="A77" s="125" t="s">
        <v>289</v>
      </c>
      <c r="B77" s="126"/>
      <c r="C77" s="127" t="s">
        <v>292</v>
      </c>
      <c r="D77" s="128" t="s">
        <v>765</v>
      </c>
      <c r="E77" s="129" t="s">
        <v>871</v>
      </c>
      <c r="F77" s="129" t="s">
        <v>758</v>
      </c>
      <c r="G77" s="130" t="s">
        <v>713</v>
      </c>
      <c r="H77" s="132"/>
      <c r="I77" s="131" t="s">
        <v>714</v>
      </c>
      <c r="J77" s="149"/>
      <c r="K77"/>
    </row>
    <row r="78" spans="1:11" ht="12.75">
      <c r="A78" s="119" t="s">
        <v>872</v>
      </c>
      <c r="B78" s="120" t="s">
        <v>1139</v>
      </c>
      <c r="C78" s="121" t="s">
        <v>506</v>
      </c>
      <c r="D78" s="122" t="s">
        <v>782</v>
      </c>
      <c r="E78" s="110" t="s">
        <v>769</v>
      </c>
      <c r="F78" s="110" t="s">
        <v>783</v>
      </c>
      <c r="G78" s="123" t="s">
        <v>784</v>
      </c>
      <c r="H78" s="133"/>
      <c r="I78" s="124" t="s">
        <v>785</v>
      </c>
      <c r="J78" s="149"/>
      <c r="K78"/>
    </row>
    <row r="79" spans="1:11" ht="12.75">
      <c r="A79" s="125" t="s">
        <v>289</v>
      </c>
      <c r="B79" s="126"/>
      <c r="C79" s="127" t="s">
        <v>112</v>
      </c>
      <c r="D79" s="128" t="s">
        <v>873</v>
      </c>
      <c r="E79" s="129" t="s">
        <v>874</v>
      </c>
      <c r="F79" s="129" t="s">
        <v>864</v>
      </c>
      <c r="G79" s="130" t="s">
        <v>875</v>
      </c>
      <c r="H79" s="132"/>
      <c r="I79" s="131" t="s">
        <v>790</v>
      </c>
      <c r="J79" s="149"/>
      <c r="K79"/>
    </row>
    <row r="80" spans="1:11" ht="12.75">
      <c r="A80" s="119" t="s">
        <v>792</v>
      </c>
      <c r="B80" s="120" t="s">
        <v>1140</v>
      </c>
      <c r="C80" s="121" t="s">
        <v>501</v>
      </c>
      <c r="D80" s="122" t="s">
        <v>715</v>
      </c>
      <c r="E80" s="110" t="s">
        <v>716</v>
      </c>
      <c r="F80" s="110" t="s">
        <v>717</v>
      </c>
      <c r="G80" s="123" t="s">
        <v>718</v>
      </c>
      <c r="H80" s="133"/>
      <c r="I80" s="124" t="s">
        <v>719</v>
      </c>
      <c r="J80" s="149"/>
      <c r="K80"/>
    </row>
    <row r="81" spans="1:11" ht="12.75">
      <c r="A81" s="125" t="s">
        <v>273</v>
      </c>
      <c r="B81" s="126"/>
      <c r="C81" s="127" t="s">
        <v>215</v>
      </c>
      <c r="D81" s="128" t="s">
        <v>876</v>
      </c>
      <c r="E81" s="129" t="s">
        <v>877</v>
      </c>
      <c r="F81" s="129" t="s">
        <v>877</v>
      </c>
      <c r="G81" s="130" t="s">
        <v>787</v>
      </c>
      <c r="H81" s="132"/>
      <c r="I81" s="131" t="s">
        <v>721</v>
      </c>
      <c r="J81" s="149"/>
      <c r="K81"/>
    </row>
    <row r="82" spans="1:11" ht="12.75">
      <c r="A82" s="119" t="s">
        <v>878</v>
      </c>
      <c r="B82" s="120" t="s">
        <v>1141</v>
      </c>
      <c r="C82" s="121" t="s">
        <v>507</v>
      </c>
      <c r="D82" s="122" t="s">
        <v>793</v>
      </c>
      <c r="E82" s="110" t="s">
        <v>794</v>
      </c>
      <c r="F82" s="110" t="s">
        <v>795</v>
      </c>
      <c r="G82" s="123" t="s">
        <v>796</v>
      </c>
      <c r="H82" s="133"/>
      <c r="I82" s="124" t="s">
        <v>797</v>
      </c>
      <c r="J82" s="149"/>
      <c r="K82"/>
    </row>
    <row r="83" spans="1:11" ht="12.75">
      <c r="A83" s="125" t="s">
        <v>278</v>
      </c>
      <c r="B83" s="126"/>
      <c r="C83" s="127" t="s">
        <v>279</v>
      </c>
      <c r="D83" s="128" t="s">
        <v>824</v>
      </c>
      <c r="E83" s="129" t="s">
        <v>879</v>
      </c>
      <c r="F83" s="129" t="s">
        <v>880</v>
      </c>
      <c r="G83" s="130" t="s">
        <v>881</v>
      </c>
      <c r="H83" s="132"/>
      <c r="I83" s="131" t="s">
        <v>799</v>
      </c>
      <c r="J83" s="149"/>
      <c r="K83"/>
    </row>
    <row r="84" spans="1:11" ht="12.75">
      <c r="A84" s="119" t="s">
        <v>882</v>
      </c>
      <c r="B84" s="120" t="s">
        <v>1142</v>
      </c>
      <c r="C84" s="121" t="s">
        <v>504</v>
      </c>
      <c r="D84" s="122" t="s">
        <v>800</v>
      </c>
      <c r="E84" s="110" t="s">
        <v>801</v>
      </c>
      <c r="F84" s="110" t="s">
        <v>802</v>
      </c>
      <c r="G84" s="123" t="s">
        <v>803</v>
      </c>
      <c r="H84" s="133"/>
      <c r="I84" s="124" t="s">
        <v>804</v>
      </c>
      <c r="J84" s="149"/>
      <c r="K84"/>
    </row>
    <row r="85" spans="1:11" ht="12.75">
      <c r="A85" s="125" t="s">
        <v>278</v>
      </c>
      <c r="B85" s="126"/>
      <c r="C85" s="127" t="s">
        <v>96</v>
      </c>
      <c r="D85" s="128" t="s">
        <v>773</v>
      </c>
      <c r="E85" s="129" t="s">
        <v>883</v>
      </c>
      <c r="F85" s="129" t="s">
        <v>883</v>
      </c>
      <c r="G85" s="130" t="s">
        <v>765</v>
      </c>
      <c r="H85" s="132"/>
      <c r="I85" s="131" t="s">
        <v>806</v>
      </c>
      <c r="J85" s="149"/>
      <c r="K85"/>
    </row>
    <row r="86" spans="1:11" ht="12.75">
      <c r="A86" s="119" t="s">
        <v>884</v>
      </c>
      <c r="B86" s="120" t="s">
        <v>1143</v>
      </c>
      <c r="C86" s="121" t="s">
        <v>522</v>
      </c>
      <c r="D86" s="122" t="s">
        <v>807</v>
      </c>
      <c r="E86" s="110" t="s">
        <v>808</v>
      </c>
      <c r="F86" s="110" t="s">
        <v>809</v>
      </c>
      <c r="G86" s="123" t="s">
        <v>810</v>
      </c>
      <c r="H86" s="133"/>
      <c r="I86" s="124" t="s">
        <v>811</v>
      </c>
      <c r="J86" s="149"/>
      <c r="K86"/>
    </row>
    <row r="87" spans="1:11" ht="12.75">
      <c r="A87" s="125" t="s">
        <v>258</v>
      </c>
      <c r="B87" s="126"/>
      <c r="C87" s="127" t="s">
        <v>217</v>
      </c>
      <c r="D87" s="128" t="s">
        <v>786</v>
      </c>
      <c r="E87" s="129" t="s">
        <v>885</v>
      </c>
      <c r="F87" s="129" t="s">
        <v>886</v>
      </c>
      <c r="G87" s="130" t="s">
        <v>887</v>
      </c>
      <c r="H87" s="132"/>
      <c r="I87" s="131" t="s">
        <v>813</v>
      </c>
      <c r="J87" s="149"/>
      <c r="K87"/>
    </row>
    <row r="88" spans="1:11" ht="12.75">
      <c r="A88" s="119" t="s">
        <v>888</v>
      </c>
      <c r="B88" s="120" t="s">
        <v>1144</v>
      </c>
      <c r="C88" s="121" t="s">
        <v>521</v>
      </c>
      <c r="D88" s="122" t="s">
        <v>814</v>
      </c>
      <c r="E88" s="110" t="s">
        <v>815</v>
      </c>
      <c r="F88" s="110" t="s">
        <v>816</v>
      </c>
      <c r="G88" s="123" t="s">
        <v>817</v>
      </c>
      <c r="H88" s="133"/>
      <c r="I88" s="124" t="s">
        <v>818</v>
      </c>
      <c r="J88" s="149"/>
      <c r="K88"/>
    </row>
    <row r="89" spans="1:11" ht="12.75">
      <c r="A89" s="125" t="s">
        <v>289</v>
      </c>
      <c r="B89" s="126"/>
      <c r="C89" s="127" t="s">
        <v>99</v>
      </c>
      <c r="D89" s="128" t="s">
        <v>889</v>
      </c>
      <c r="E89" s="129" t="s">
        <v>881</v>
      </c>
      <c r="F89" s="129" t="s">
        <v>889</v>
      </c>
      <c r="G89" s="130" t="s">
        <v>773</v>
      </c>
      <c r="H89" s="132"/>
      <c r="I89" s="131" t="s">
        <v>820</v>
      </c>
      <c r="J89" s="149"/>
      <c r="K89"/>
    </row>
    <row r="90" spans="1:11" ht="12.75">
      <c r="A90" s="119" t="s">
        <v>890</v>
      </c>
      <c r="B90" s="120" t="s">
        <v>1145</v>
      </c>
      <c r="C90" s="121" t="s">
        <v>523</v>
      </c>
      <c r="D90" s="122" t="s">
        <v>891</v>
      </c>
      <c r="E90" s="110" t="s">
        <v>892</v>
      </c>
      <c r="F90" s="110" t="s">
        <v>893</v>
      </c>
      <c r="G90" s="123" t="s">
        <v>894</v>
      </c>
      <c r="H90" s="133"/>
      <c r="I90" s="124" t="s">
        <v>895</v>
      </c>
      <c r="J90" s="149"/>
      <c r="K90"/>
    </row>
    <row r="91" spans="1:11" ht="12.75">
      <c r="A91" s="125" t="s">
        <v>289</v>
      </c>
      <c r="B91" s="126"/>
      <c r="C91" s="127" t="s">
        <v>34</v>
      </c>
      <c r="D91" s="128" t="s">
        <v>865</v>
      </c>
      <c r="E91" s="129" t="s">
        <v>896</v>
      </c>
      <c r="F91" s="129" t="s">
        <v>765</v>
      </c>
      <c r="G91" s="130" t="s">
        <v>786</v>
      </c>
      <c r="H91" s="132"/>
      <c r="I91" s="131" t="s">
        <v>897</v>
      </c>
      <c r="J91" s="149"/>
      <c r="K91"/>
    </row>
    <row r="92" spans="1:11" ht="12.75">
      <c r="A92" s="119" t="s">
        <v>898</v>
      </c>
      <c r="B92" s="120" t="s">
        <v>1146</v>
      </c>
      <c r="C92" s="121" t="s">
        <v>525</v>
      </c>
      <c r="D92" s="122" t="s">
        <v>899</v>
      </c>
      <c r="E92" s="110" t="s">
        <v>900</v>
      </c>
      <c r="F92" s="110" t="s">
        <v>901</v>
      </c>
      <c r="G92" s="123" t="s">
        <v>902</v>
      </c>
      <c r="H92" s="133"/>
      <c r="I92" s="124" t="s">
        <v>903</v>
      </c>
      <c r="J92" s="149"/>
      <c r="K92"/>
    </row>
    <row r="93" spans="1:11" ht="12.75">
      <c r="A93" s="125" t="s">
        <v>273</v>
      </c>
      <c r="B93" s="126"/>
      <c r="C93" s="127" t="s">
        <v>215</v>
      </c>
      <c r="D93" s="128" t="s">
        <v>904</v>
      </c>
      <c r="E93" s="129" t="s">
        <v>905</v>
      </c>
      <c r="F93" s="129" t="s">
        <v>881</v>
      </c>
      <c r="G93" s="130" t="s">
        <v>906</v>
      </c>
      <c r="H93" s="132"/>
      <c r="I93" s="131" t="s">
        <v>907</v>
      </c>
      <c r="J93" s="149"/>
      <c r="K93"/>
    </row>
    <row r="94" spans="1:11" ht="12.75">
      <c r="A94" s="119" t="s">
        <v>908</v>
      </c>
      <c r="B94" s="120" t="s">
        <v>1147</v>
      </c>
      <c r="C94" s="121" t="s">
        <v>515</v>
      </c>
      <c r="D94" s="122" t="s">
        <v>821</v>
      </c>
      <c r="E94" s="110" t="s">
        <v>822</v>
      </c>
      <c r="F94" s="110" t="s">
        <v>802</v>
      </c>
      <c r="G94" s="123" t="s">
        <v>468</v>
      </c>
      <c r="H94" s="133"/>
      <c r="I94" s="124" t="s">
        <v>823</v>
      </c>
      <c r="J94" s="149"/>
      <c r="K94"/>
    </row>
    <row r="95" spans="1:11" ht="12.75">
      <c r="A95" s="125" t="s">
        <v>289</v>
      </c>
      <c r="B95" s="126"/>
      <c r="C95" s="127" t="s">
        <v>113</v>
      </c>
      <c r="D95" s="128" t="s">
        <v>909</v>
      </c>
      <c r="E95" s="129" t="s">
        <v>910</v>
      </c>
      <c r="F95" s="129" t="s">
        <v>883</v>
      </c>
      <c r="G95" s="130" t="s">
        <v>819</v>
      </c>
      <c r="H95" s="132"/>
      <c r="I95" s="131" t="s">
        <v>825</v>
      </c>
      <c r="J95" s="149"/>
      <c r="K95"/>
    </row>
    <row r="96" spans="1:11" ht="12.75">
      <c r="A96" s="119" t="s">
        <v>911</v>
      </c>
      <c r="B96" s="120" t="s">
        <v>1148</v>
      </c>
      <c r="C96" s="121" t="s">
        <v>531</v>
      </c>
      <c r="D96" s="122" t="s">
        <v>916</v>
      </c>
      <c r="E96" s="110" t="s">
        <v>891</v>
      </c>
      <c r="F96" s="110" t="s">
        <v>688</v>
      </c>
      <c r="G96" s="123" t="s">
        <v>917</v>
      </c>
      <c r="H96" s="133"/>
      <c r="I96" s="124" t="s">
        <v>918</v>
      </c>
      <c r="J96" s="149"/>
      <c r="K96"/>
    </row>
    <row r="97" spans="1:11" ht="12.75">
      <c r="A97" s="125" t="s">
        <v>222</v>
      </c>
      <c r="B97" s="126"/>
      <c r="C97" s="127" t="s">
        <v>247</v>
      </c>
      <c r="D97" s="128" t="s">
        <v>919</v>
      </c>
      <c r="E97" s="129" t="s">
        <v>920</v>
      </c>
      <c r="F97" s="129" t="s">
        <v>921</v>
      </c>
      <c r="G97" s="130" t="s">
        <v>922</v>
      </c>
      <c r="H97" s="132"/>
      <c r="I97" s="131" t="s">
        <v>923</v>
      </c>
      <c r="J97" s="149"/>
      <c r="K97"/>
    </row>
    <row r="98" spans="1:11" ht="12.75">
      <c r="A98" s="119" t="s">
        <v>1149</v>
      </c>
      <c r="B98" s="120" t="s">
        <v>1150</v>
      </c>
      <c r="C98" s="121" t="s">
        <v>518</v>
      </c>
      <c r="D98" s="122" t="s">
        <v>826</v>
      </c>
      <c r="E98" s="110" t="s">
        <v>827</v>
      </c>
      <c r="F98" s="110" t="s">
        <v>828</v>
      </c>
      <c r="G98" s="123" t="s">
        <v>829</v>
      </c>
      <c r="H98" s="133"/>
      <c r="I98" s="124" t="s">
        <v>830</v>
      </c>
      <c r="J98" s="149"/>
      <c r="K98"/>
    </row>
    <row r="99" spans="1:11" ht="12.75">
      <c r="A99" s="125" t="s">
        <v>289</v>
      </c>
      <c r="B99" s="126"/>
      <c r="C99" s="127" t="s">
        <v>31</v>
      </c>
      <c r="D99" s="128" t="s">
        <v>906</v>
      </c>
      <c r="E99" s="129" t="s">
        <v>924</v>
      </c>
      <c r="F99" s="129" t="s">
        <v>909</v>
      </c>
      <c r="G99" s="130" t="s">
        <v>873</v>
      </c>
      <c r="H99" s="132"/>
      <c r="I99" s="131" t="s">
        <v>831</v>
      </c>
      <c r="J99" s="149"/>
      <c r="K99"/>
    </row>
    <row r="100" spans="1:11" ht="12.75">
      <c r="A100" s="119" t="s">
        <v>1151</v>
      </c>
      <c r="B100" s="120" t="s">
        <v>1152</v>
      </c>
      <c r="C100" s="121" t="s">
        <v>536</v>
      </c>
      <c r="D100" s="122" t="s">
        <v>925</v>
      </c>
      <c r="E100" s="110" t="s">
        <v>926</v>
      </c>
      <c r="F100" s="110" t="s">
        <v>927</v>
      </c>
      <c r="G100" s="123" t="s">
        <v>603</v>
      </c>
      <c r="H100" s="133"/>
      <c r="I100" s="124" t="s">
        <v>928</v>
      </c>
      <c r="J100" s="149"/>
      <c r="K100"/>
    </row>
    <row r="101" spans="1:11" ht="12.75">
      <c r="A101" s="125" t="s">
        <v>284</v>
      </c>
      <c r="B101" s="126"/>
      <c r="C101" s="127" t="s">
        <v>78</v>
      </c>
      <c r="D101" s="128" t="s">
        <v>929</v>
      </c>
      <c r="E101" s="129" t="s">
        <v>929</v>
      </c>
      <c r="F101" s="129" t="s">
        <v>930</v>
      </c>
      <c r="G101" s="130" t="s">
        <v>841</v>
      </c>
      <c r="H101" s="132"/>
      <c r="I101" s="131" t="s">
        <v>931</v>
      </c>
      <c r="J101" s="149"/>
      <c r="K101"/>
    </row>
    <row r="102" spans="1:11" ht="12.75">
      <c r="A102" s="119" t="s">
        <v>1153</v>
      </c>
      <c r="B102" s="120" t="s">
        <v>1154</v>
      </c>
      <c r="C102" s="121" t="s">
        <v>527</v>
      </c>
      <c r="D102" s="122" t="s">
        <v>932</v>
      </c>
      <c r="E102" s="110" t="s">
        <v>808</v>
      </c>
      <c r="F102" s="110" t="s">
        <v>933</v>
      </c>
      <c r="G102" s="123" t="s">
        <v>934</v>
      </c>
      <c r="H102" s="133"/>
      <c r="I102" s="124" t="s">
        <v>935</v>
      </c>
      <c r="J102" s="149"/>
      <c r="K102"/>
    </row>
    <row r="103" spans="1:11" ht="12.75">
      <c r="A103" s="125" t="s">
        <v>278</v>
      </c>
      <c r="B103" s="126"/>
      <c r="C103" s="127" t="s">
        <v>279</v>
      </c>
      <c r="D103" s="128" t="s">
        <v>936</v>
      </c>
      <c r="E103" s="129" t="s">
        <v>889</v>
      </c>
      <c r="F103" s="129" t="s">
        <v>871</v>
      </c>
      <c r="G103" s="130" t="s">
        <v>937</v>
      </c>
      <c r="H103" s="132"/>
      <c r="I103" s="131" t="s">
        <v>938</v>
      </c>
      <c r="J103" s="149"/>
      <c r="K103"/>
    </row>
    <row r="104" spans="1:11" ht="12.75">
      <c r="A104" s="119" t="s">
        <v>1155</v>
      </c>
      <c r="B104" s="120" t="s">
        <v>1156</v>
      </c>
      <c r="C104" s="121" t="s">
        <v>530</v>
      </c>
      <c r="D104" s="122" t="s">
        <v>939</v>
      </c>
      <c r="E104" s="110" t="s">
        <v>940</v>
      </c>
      <c r="F104" s="110" t="s">
        <v>679</v>
      </c>
      <c r="G104" s="123" t="s">
        <v>941</v>
      </c>
      <c r="H104" s="133"/>
      <c r="I104" s="124" t="s">
        <v>942</v>
      </c>
      <c r="J104" s="149"/>
      <c r="K104"/>
    </row>
    <row r="105" spans="1:11" ht="12.75">
      <c r="A105" s="125" t="s">
        <v>289</v>
      </c>
      <c r="B105" s="126"/>
      <c r="C105" s="127" t="s">
        <v>108</v>
      </c>
      <c r="D105" s="128" t="s">
        <v>924</v>
      </c>
      <c r="E105" s="129" t="s">
        <v>943</v>
      </c>
      <c r="F105" s="129" t="s">
        <v>924</v>
      </c>
      <c r="G105" s="130" t="s">
        <v>944</v>
      </c>
      <c r="H105" s="132"/>
      <c r="I105" s="131" t="s">
        <v>945</v>
      </c>
      <c r="J105" s="149"/>
      <c r="K105"/>
    </row>
    <row r="106" spans="1:11" ht="12.75">
      <c r="A106" s="119" t="s">
        <v>1157</v>
      </c>
      <c r="B106" s="120" t="s">
        <v>1158</v>
      </c>
      <c r="C106" s="121" t="s">
        <v>535</v>
      </c>
      <c r="D106" s="122" t="s">
        <v>946</v>
      </c>
      <c r="E106" s="110" t="s">
        <v>947</v>
      </c>
      <c r="F106" s="110" t="s">
        <v>948</v>
      </c>
      <c r="G106" s="123" t="s">
        <v>949</v>
      </c>
      <c r="H106" s="133"/>
      <c r="I106" s="124" t="s">
        <v>950</v>
      </c>
      <c r="J106" s="149"/>
      <c r="K106"/>
    </row>
    <row r="107" spans="1:11" ht="12.75">
      <c r="A107" s="125" t="s">
        <v>289</v>
      </c>
      <c r="B107" s="126"/>
      <c r="C107" s="127" t="s">
        <v>112</v>
      </c>
      <c r="D107" s="128" t="s">
        <v>951</v>
      </c>
      <c r="E107" s="129" t="s">
        <v>952</v>
      </c>
      <c r="F107" s="129" t="s">
        <v>953</v>
      </c>
      <c r="G107" s="130" t="s">
        <v>954</v>
      </c>
      <c r="H107" s="132"/>
      <c r="I107" s="131" t="s">
        <v>955</v>
      </c>
      <c r="J107" s="149"/>
      <c r="K107"/>
    </row>
    <row r="108" spans="1:11" ht="12.75">
      <c r="A108" s="119" t="s">
        <v>1159</v>
      </c>
      <c r="B108" s="120" t="s">
        <v>1160</v>
      </c>
      <c r="C108" s="121" t="s">
        <v>505</v>
      </c>
      <c r="D108" s="122" t="s">
        <v>832</v>
      </c>
      <c r="E108" s="110" t="s">
        <v>833</v>
      </c>
      <c r="F108" s="110" t="s">
        <v>561</v>
      </c>
      <c r="G108" s="123" t="s">
        <v>834</v>
      </c>
      <c r="H108" s="133"/>
      <c r="I108" s="124" t="s">
        <v>835</v>
      </c>
      <c r="J108" s="149"/>
      <c r="K108"/>
    </row>
    <row r="109" spans="1:11" ht="12.75">
      <c r="A109" s="125" t="s">
        <v>278</v>
      </c>
      <c r="B109" s="126"/>
      <c r="C109" s="127" t="s">
        <v>279</v>
      </c>
      <c r="D109" s="128" t="s">
        <v>774</v>
      </c>
      <c r="E109" s="129" t="s">
        <v>956</v>
      </c>
      <c r="F109" s="129" t="s">
        <v>789</v>
      </c>
      <c r="G109" s="130" t="s">
        <v>957</v>
      </c>
      <c r="H109" s="132"/>
      <c r="I109" s="131" t="s">
        <v>836</v>
      </c>
      <c r="J109" s="149"/>
      <c r="K109"/>
    </row>
    <row r="110" spans="1:11" ht="12.75">
      <c r="A110" s="119" t="s">
        <v>1161</v>
      </c>
      <c r="B110" s="120" t="s">
        <v>1162</v>
      </c>
      <c r="C110" s="121" t="s">
        <v>528</v>
      </c>
      <c r="D110" s="122" t="s">
        <v>958</v>
      </c>
      <c r="E110" s="110" t="s">
        <v>959</v>
      </c>
      <c r="F110" s="110" t="s">
        <v>960</v>
      </c>
      <c r="G110" s="123" t="s">
        <v>961</v>
      </c>
      <c r="H110" s="133"/>
      <c r="I110" s="124" t="s">
        <v>962</v>
      </c>
      <c r="J110" s="149"/>
      <c r="K110"/>
    </row>
    <row r="111" spans="1:11" ht="12.75">
      <c r="A111" s="125" t="s">
        <v>289</v>
      </c>
      <c r="B111" s="126"/>
      <c r="C111" s="127" t="s">
        <v>292</v>
      </c>
      <c r="D111" s="128" t="s">
        <v>963</v>
      </c>
      <c r="E111" s="129" t="s">
        <v>964</v>
      </c>
      <c r="F111" s="129" t="s">
        <v>951</v>
      </c>
      <c r="G111" s="130" t="s">
        <v>965</v>
      </c>
      <c r="H111" s="132"/>
      <c r="I111" s="131" t="s">
        <v>966</v>
      </c>
      <c r="J111" s="149"/>
      <c r="K111"/>
    </row>
    <row r="112" spans="1:11" ht="12.75">
      <c r="A112" s="119" t="s">
        <v>1163</v>
      </c>
      <c r="B112" s="120" t="s">
        <v>1164</v>
      </c>
      <c r="C112" s="121" t="s">
        <v>539</v>
      </c>
      <c r="D112" s="122" t="s">
        <v>967</v>
      </c>
      <c r="E112" s="110" t="s">
        <v>968</v>
      </c>
      <c r="F112" s="110" t="s">
        <v>969</v>
      </c>
      <c r="G112" s="123" t="s">
        <v>970</v>
      </c>
      <c r="H112" s="133"/>
      <c r="I112" s="124" t="s">
        <v>971</v>
      </c>
      <c r="J112" s="149"/>
      <c r="K112"/>
    </row>
    <row r="113" spans="1:11" ht="12.75">
      <c r="A113" s="125" t="s">
        <v>284</v>
      </c>
      <c r="B113" s="126"/>
      <c r="C113" s="127" t="s">
        <v>113</v>
      </c>
      <c r="D113" s="128" t="s">
        <v>972</v>
      </c>
      <c r="E113" s="129" t="s">
        <v>973</v>
      </c>
      <c r="F113" s="129" t="s">
        <v>974</v>
      </c>
      <c r="G113" s="130" t="s">
        <v>975</v>
      </c>
      <c r="H113" s="132"/>
      <c r="I113" s="131" t="s">
        <v>976</v>
      </c>
      <c r="J113" s="149"/>
      <c r="K113"/>
    </row>
    <row r="114" spans="1:11" ht="12.75">
      <c r="A114" s="119" t="s">
        <v>1165</v>
      </c>
      <c r="B114" s="120" t="s">
        <v>1166</v>
      </c>
      <c r="C114" s="121" t="s">
        <v>534</v>
      </c>
      <c r="D114" s="122" t="s">
        <v>977</v>
      </c>
      <c r="E114" s="110" t="s">
        <v>978</v>
      </c>
      <c r="F114" s="110" t="s">
        <v>979</v>
      </c>
      <c r="G114" s="123" t="s">
        <v>980</v>
      </c>
      <c r="H114" s="133"/>
      <c r="I114" s="124" t="s">
        <v>981</v>
      </c>
      <c r="J114" s="149"/>
      <c r="K114"/>
    </row>
    <row r="115" spans="1:11" ht="12.75">
      <c r="A115" s="125" t="s">
        <v>289</v>
      </c>
      <c r="B115" s="126"/>
      <c r="C115" s="127" t="s">
        <v>154</v>
      </c>
      <c r="D115" s="128" t="s">
        <v>982</v>
      </c>
      <c r="E115" s="129" t="s">
        <v>953</v>
      </c>
      <c r="F115" s="129" t="s">
        <v>952</v>
      </c>
      <c r="G115" s="130" t="s">
        <v>983</v>
      </c>
      <c r="H115" s="132"/>
      <c r="I115" s="131" t="s">
        <v>984</v>
      </c>
      <c r="J115" s="149"/>
      <c r="K115"/>
    </row>
    <row r="116" spans="1:11" ht="12.75">
      <c r="A116" s="119" t="s">
        <v>1167</v>
      </c>
      <c r="B116" s="120" t="s">
        <v>537</v>
      </c>
      <c r="C116" s="121" t="s">
        <v>538</v>
      </c>
      <c r="D116" s="122" t="s">
        <v>622</v>
      </c>
      <c r="E116" s="110" t="s">
        <v>985</v>
      </c>
      <c r="F116" s="110" t="s">
        <v>986</v>
      </c>
      <c r="G116" s="123" t="s">
        <v>987</v>
      </c>
      <c r="H116" s="133" t="s">
        <v>988</v>
      </c>
      <c r="I116" s="124" t="s">
        <v>989</v>
      </c>
      <c r="J116" s="149"/>
      <c r="K116"/>
    </row>
    <row r="117" spans="1:11" ht="12.75">
      <c r="A117" s="125" t="s">
        <v>284</v>
      </c>
      <c r="B117" s="126"/>
      <c r="C117" s="127" t="s">
        <v>78</v>
      </c>
      <c r="D117" s="128" t="s">
        <v>990</v>
      </c>
      <c r="E117" s="129" t="s">
        <v>991</v>
      </c>
      <c r="F117" s="129" t="s">
        <v>991</v>
      </c>
      <c r="G117" s="130" t="s">
        <v>930</v>
      </c>
      <c r="H117" s="132"/>
      <c r="I117" s="131" t="s">
        <v>992</v>
      </c>
      <c r="J117" s="149"/>
      <c r="K117"/>
    </row>
    <row r="118" spans="1:11" ht="12.75">
      <c r="A118" s="119" t="s">
        <v>1168</v>
      </c>
      <c r="B118" s="120" t="s">
        <v>1169</v>
      </c>
      <c r="C118" s="121" t="s">
        <v>540</v>
      </c>
      <c r="D118" s="122" t="s">
        <v>993</v>
      </c>
      <c r="E118" s="110" t="s">
        <v>994</v>
      </c>
      <c r="F118" s="110" t="s">
        <v>995</v>
      </c>
      <c r="G118" s="123" t="s">
        <v>996</v>
      </c>
      <c r="H118" s="133"/>
      <c r="I118" s="124" t="s">
        <v>997</v>
      </c>
      <c r="J118" s="149"/>
      <c r="K118"/>
    </row>
    <row r="119" spans="1:11" ht="12.75">
      <c r="A119" s="125" t="s">
        <v>67</v>
      </c>
      <c r="B119" s="126"/>
      <c r="C119" s="127" t="s">
        <v>70</v>
      </c>
      <c r="D119" s="128" t="s">
        <v>998</v>
      </c>
      <c r="E119" s="129" t="s">
        <v>999</v>
      </c>
      <c r="F119" s="129" t="s">
        <v>1000</v>
      </c>
      <c r="G119" s="130" t="s">
        <v>1001</v>
      </c>
      <c r="H119" s="132"/>
      <c r="I119" s="131" t="s">
        <v>1002</v>
      </c>
      <c r="J119" s="149"/>
      <c r="K119"/>
    </row>
    <row r="120" spans="1:11" ht="12.75">
      <c r="A120" s="210" t="s">
        <v>1319</v>
      </c>
      <c r="B120" s="211" t="s">
        <v>1181</v>
      </c>
      <c r="C120" s="212" t="s">
        <v>512</v>
      </c>
      <c r="D120" s="213" t="s">
        <v>745</v>
      </c>
      <c r="E120" s="214" t="s">
        <v>1014</v>
      </c>
      <c r="F120" s="214" t="s">
        <v>1015</v>
      </c>
      <c r="G120" s="215" t="s">
        <v>1320</v>
      </c>
      <c r="H120" s="216"/>
      <c r="I120" s="217" t="s">
        <v>1321</v>
      </c>
      <c r="J120" s="149"/>
      <c r="K120"/>
    </row>
    <row r="121" spans="1:11" ht="12.75">
      <c r="A121" s="218" t="s">
        <v>200</v>
      </c>
      <c r="B121" s="219"/>
      <c r="C121" s="220" t="s">
        <v>154</v>
      </c>
      <c r="D121" s="221" t="s">
        <v>1016</v>
      </c>
      <c r="E121" s="222" t="s">
        <v>742</v>
      </c>
      <c r="F121" s="222" t="s">
        <v>736</v>
      </c>
      <c r="G121" s="223" t="s">
        <v>1322</v>
      </c>
      <c r="H121" s="224"/>
      <c r="I121" s="225" t="s">
        <v>1323</v>
      </c>
      <c r="J121" s="149"/>
      <c r="K121"/>
    </row>
    <row r="122" spans="1:11" ht="12.75">
      <c r="A122" s="119" t="s">
        <v>1003</v>
      </c>
      <c r="B122" s="120" t="s">
        <v>1170</v>
      </c>
      <c r="C122" s="121" t="s">
        <v>488</v>
      </c>
      <c r="D122" s="122" t="s">
        <v>1004</v>
      </c>
      <c r="E122" s="110" t="s">
        <v>1005</v>
      </c>
      <c r="F122" s="110" t="s">
        <v>1006</v>
      </c>
      <c r="G122" s="123" t="s">
        <v>1007</v>
      </c>
      <c r="H122" s="133"/>
      <c r="I122" s="124" t="s">
        <v>1008</v>
      </c>
      <c r="J122" s="149"/>
      <c r="K122"/>
    </row>
    <row r="123" spans="1:11" ht="12.75">
      <c r="A123" s="125" t="s">
        <v>67</v>
      </c>
      <c r="B123" s="126"/>
      <c r="C123" s="127" t="s">
        <v>74</v>
      </c>
      <c r="D123" s="128" t="s">
        <v>1009</v>
      </c>
      <c r="E123" s="129" t="s">
        <v>1010</v>
      </c>
      <c r="F123" s="129" t="s">
        <v>1011</v>
      </c>
      <c r="G123" s="130" t="s">
        <v>1012</v>
      </c>
      <c r="H123" s="132"/>
      <c r="I123" s="131" t="s">
        <v>1013</v>
      </c>
      <c r="J123" s="149"/>
      <c r="K123"/>
    </row>
    <row r="124" spans="1:11" ht="12.75">
      <c r="A124" s="210" t="s">
        <v>1324</v>
      </c>
      <c r="B124" s="211" t="s">
        <v>1171</v>
      </c>
      <c r="C124" s="212" t="s">
        <v>532</v>
      </c>
      <c r="D124" s="213" t="s">
        <v>793</v>
      </c>
      <c r="E124" s="214" t="s">
        <v>912</v>
      </c>
      <c r="F124" s="214" t="s">
        <v>913</v>
      </c>
      <c r="G124" s="215" t="s">
        <v>914</v>
      </c>
      <c r="H124" s="216"/>
      <c r="I124" s="217" t="s">
        <v>1172</v>
      </c>
      <c r="J124" s="149"/>
      <c r="K124"/>
    </row>
    <row r="125" spans="1:11" ht="12.75">
      <c r="A125" s="218" t="s">
        <v>284</v>
      </c>
      <c r="B125" s="219"/>
      <c r="C125" s="220" t="s">
        <v>78</v>
      </c>
      <c r="D125" s="221" t="s">
        <v>791</v>
      </c>
      <c r="E125" s="222" t="s">
        <v>868</v>
      </c>
      <c r="F125" s="222" t="s">
        <v>650</v>
      </c>
      <c r="G125" s="223" t="s">
        <v>915</v>
      </c>
      <c r="H125" s="224" t="s">
        <v>1173</v>
      </c>
      <c r="I125" s="225" t="s">
        <v>1174</v>
      </c>
      <c r="J125" s="149"/>
      <c r="K125"/>
    </row>
    <row r="126" spans="1:11" ht="12.75">
      <c r="A126" s="210" t="s">
        <v>1325</v>
      </c>
      <c r="B126" s="211" t="s">
        <v>1175</v>
      </c>
      <c r="C126" s="212" t="s">
        <v>526</v>
      </c>
      <c r="D126" s="213" t="s">
        <v>618</v>
      </c>
      <c r="E126" s="214" t="s">
        <v>619</v>
      </c>
      <c r="F126" s="214" t="s">
        <v>1176</v>
      </c>
      <c r="G126" s="215" t="s">
        <v>1177</v>
      </c>
      <c r="H126" s="216"/>
      <c r="I126" s="217" t="s">
        <v>1178</v>
      </c>
      <c r="J126" s="149"/>
      <c r="K126"/>
    </row>
    <row r="127" spans="1:11" ht="12.75">
      <c r="A127" s="218" t="s">
        <v>289</v>
      </c>
      <c r="B127" s="219"/>
      <c r="C127" s="220" t="s">
        <v>41</v>
      </c>
      <c r="D127" s="221" t="s">
        <v>953</v>
      </c>
      <c r="E127" s="222" t="s">
        <v>909</v>
      </c>
      <c r="F127" s="222" t="s">
        <v>1179</v>
      </c>
      <c r="G127" s="223" t="s">
        <v>1326</v>
      </c>
      <c r="H127" s="224"/>
      <c r="I127" s="225" t="s">
        <v>1180</v>
      </c>
      <c r="J127" s="149"/>
      <c r="K127"/>
    </row>
    <row r="128" spans="1:11" ht="12.75">
      <c r="A128" s="210" t="s">
        <v>1182</v>
      </c>
      <c r="B128" s="211" t="s">
        <v>1183</v>
      </c>
      <c r="C128" s="212" t="s">
        <v>519</v>
      </c>
      <c r="D128" s="213" t="s">
        <v>1184</v>
      </c>
      <c r="E128" s="214" t="s">
        <v>1185</v>
      </c>
      <c r="F128" s="214" t="s">
        <v>1186</v>
      </c>
      <c r="G128" s="215" t="s">
        <v>1187</v>
      </c>
      <c r="H128" s="216"/>
      <c r="I128" s="217" t="s">
        <v>1188</v>
      </c>
      <c r="J128" s="149"/>
      <c r="K128"/>
    </row>
    <row r="129" spans="1:11" ht="12.75">
      <c r="A129" s="218" t="s">
        <v>221</v>
      </c>
      <c r="B129" s="219"/>
      <c r="C129" s="220" t="s">
        <v>307</v>
      </c>
      <c r="D129" s="221" t="s">
        <v>1189</v>
      </c>
      <c r="E129" s="222" t="s">
        <v>1190</v>
      </c>
      <c r="F129" s="222" t="s">
        <v>1191</v>
      </c>
      <c r="G129" s="223" t="s">
        <v>1192</v>
      </c>
      <c r="H129" s="224"/>
      <c r="I129" s="225" t="s">
        <v>1193</v>
      </c>
      <c r="J129" s="149"/>
      <c r="K129"/>
    </row>
    <row r="130" spans="1:11" ht="12.75">
      <c r="A130" s="119"/>
      <c r="B130" s="120" t="s">
        <v>1194</v>
      </c>
      <c r="C130" s="121" t="s">
        <v>529</v>
      </c>
      <c r="D130" s="122" t="s">
        <v>1017</v>
      </c>
      <c r="E130" s="110" t="s">
        <v>1018</v>
      </c>
      <c r="F130" s="110" t="s">
        <v>1019</v>
      </c>
      <c r="G130" s="110"/>
      <c r="H130" s="197" t="s">
        <v>1020</v>
      </c>
      <c r="I130" s="198"/>
      <c r="J130" s="149"/>
      <c r="K130"/>
    </row>
    <row r="131" spans="1:11" ht="12.75">
      <c r="A131" s="125" t="s">
        <v>289</v>
      </c>
      <c r="B131" s="126"/>
      <c r="C131" s="127" t="s">
        <v>108</v>
      </c>
      <c r="D131" s="128" t="s">
        <v>952</v>
      </c>
      <c r="E131" s="129" t="s">
        <v>951</v>
      </c>
      <c r="F131" s="129" t="s">
        <v>1021</v>
      </c>
      <c r="G131" s="129"/>
      <c r="H131" s="199"/>
      <c r="I131" s="158"/>
      <c r="J131" s="149"/>
      <c r="K131"/>
    </row>
    <row r="132" spans="1:11" ht="12.75">
      <c r="A132" s="119"/>
      <c r="B132" s="120" t="s">
        <v>1195</v>
      </c>
      <c r="C132" s="121" t="s">
        <v>493</v>
      </c>
      <c r="D132" s="122" t="s">
        <v>837</v>
      </c>
      <c r="E132" s="110" t="s">
        <v>838</v>
      </c>
      <c r="F132" s="110"/>
      <c r="G132" s="110"/>
      <c r="H132" s="197" t="s">
        <v>839</v>
      </c>
      <c r="I132" s="198"/>
      <c r="J132" s="149"/>
      <c r="K132"/>
    </row>
    <row r="133" spans="1:11" ht="12.75">
      <c r="A133" s="125" t="s">
        <v>289</v>
      </c>
      <c r="B133" s="126"/>
      <c r="C133" s="127" t="s">
        <v>8</v>
      </c>
      <c r="D133" s="128" t="s">
        <v>840</v>
      </c>
      <c r="E133" s="129" t="s">
        <v>712</v>
      </c>
      <c r="F133" s="129"/>
      <c r="G133" s="129"/>
      <c r="H133" s="199"/>
      <c r="I133" s="158"/>
      <c r="J133" s="149"/>
      <c r="K133"/>
    </row>
    <row r="134" spans="1:11" ht="12.75">
      <c r="A134" s="119"/>
      <c r="B134" s="120" t="s">
        <v>1196</v>
      </c>
      <c r="C134" s="121" t="s">
        <v>533</v>
      </c>
      <c r="D134" s="122" t="s">
        <v>621</v>
      </c>
      <c r="E134" s="110" t="s">
        <v>622</v>
      </c>
      <c r="F134" s="110"/>
      <c r="G134" s="110"/>
      <c r="H134" s="197" t="s">
        <v>625</v>
      </c>
      <c r="I134" s="198"/>
      <c r="J134" s="149"/>
      <c r="K134"/>
    </row>
    <row r="135" spans="1:11" ht="12.75">
      <c r="A135" s="125" t="s">
        <v>284</v>
      </c>
      <c r="B135" s="126"/>
      <c r="C135" s="127" t="s">
        <v>94</v>
      </c>
      <c r="D135" s="128" t="s">
        <v>991</v>
      </c>
      <c r="E135" s="129" t="s">
        <v>1022</v>
      </c>
      <c r="F135" s="129"/>
      <c r="G135" s="129"/>
      <c r="H135" s="199"/>
      <c r="I135" s="158"/>
      <c r="J135" s="149"/>
      <c r="K135"/>
    </row>
    <row r="136" spans="1:11" ht="12.75">
      <c r="A136" s="119"/>
      <c r="B136" s="120" t="s">
        <v>1197</v>
      </c>
      <c r="C136" s="121" t="s">
        <v>475</v>
      </c>
      <c r="D136" s="122" t="s">
        <v>476</v>
      </c>
      <c r="E136" s="110" t="s">
        <v>477</v>
      </c>
      <c r="F136" s="110"/>
      <c r="G136" s="110"/>
      <c r="H136" s="197" t="s">
        <v>625</v>
      </c>
      <c r="I136" s="198"/>
      <c r="J136" s="149"/>
      <c r="K136"/>
    </row>
    <row r="137" spans="1:11" ht="12.75">
      <c r="A137" s="125" t="s">
        <v>218</v>
      </c>
      <c r="B137" s="126"/>
      <c r="C137" s="127" t="s">
        <v>225</v>
      </c>
      <c r="D137" s="128" t="s">
        <v>1198</v>
      </c>
      <c r="E137" s="129" t="s">
        <v>624</v>
      </c>
      <c r="F137" s="129"/>
      <c r="G137" s="129"/>
      <c r="H137" s="199"/>
      <c r="I137" s="158"/>
      <c r="J137" s="149"/>
      <c r="K137"/>
    </row>
    <row r="138" spans="1:11" ht="12.75">
      <c r="A138" s="119"/>
      <c r="B138" s="120" t="s">
        <v>1199</v>
      </c>
      <c r="C138" s="121" t="s">
        <v>500</v>
      </c>
      <c r="D138" s="122"/>
      <c r="E138" s="110"/>
      <c r="F138" s="110"/>
      <c r="G138" s="110"/>
      <c r="H138" s="197" t="s">
        <v>625</v>
      </c>
      <c r="I138" s="198"/>
      <c r="J138" s="149"/>
      <c r="K138"/>
    </row>
    <row r="139" spans="1:11" ht="12.75">
      <c r="A139" s="125" t="s">
        <v>273</v>
      </c>
      <c r="B139" s="126"/>
      <c r="C139" s="127" t="s">
        <v>262</v>
      </c>
      <c r="D139" s="128"/>
      <c r="E139" s="129"/>
      <c r="F139" s="129"/>
      <c r="G139" s="129"/>
      <c r="H139" s="199"/>
      <c r="I139" s="158"/>
      <c r="J139" s="149"/>
      <c r="K139"/>
    </row>
    <row r="140" spans="1:11" ht="12.75">
      <c r="A140" s="119"/>
      <c r="B140" s="120" t="s">
        <v>1200</v>
      </c>
      <c r="C140" s="121" t="s">
        <v>513</v>
      </c>
      <c r="D140" s="122"/>
      <c r="E140" s="110"/>
      <c r="F140" s="110"/>
      <c r="G140" s="110"/>
      <c r="H140" s="197" t="s">
        <v>514</v>
      </c>
      <c r="I140" s="198"/>
      <c r="J140" s="149"/>
      <c r="K140"/>
    </row>
    <row r="141" spans="1:11" ht="12.75">
      <c r="A141" s="125" t="s">
        <v>284</v>
      </c>
      <c r="B141" s="126"/>
      <c r="C141" s="127" t="s">
        <v>78</v>
      </c>
      <c r="D141" s="128"/>
      <c r="E141" s="129"/>
      <c r="F141" s="129"/>
      <c r="G141" s="129"/>
      <c r="H141" s="199"/>
      <c r="I141" s="158"/>
      <c r="J141" s="149"/>
      <c r="K141"/>
    </row>
  </sheetData>
  <mergeCells count="5">
    <mergeCell ref="D6:G6"/>
    <mergeCell ref="A2:I2"/>
    <mergeCell ref="A3:I3"/>
    <mergeCell ref="A4:I4"/>
    <mergeCell ref="H6:H7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Q141"/>
  <sheetViews>
    <sheetView workbookViewId="0" topLeftCell="A1">
      <selection activeCell="A7" sqref="A7"/>
    </sheetView>
  </sheetViews>
  <sheetFormatPr defaultColWidth="9.140625" defaultRowHeight="12.75"/>
  <cols>
    <col min="1" max="1" width="7.28125" style="115" customWidth="1"/>
    <col min="2" max="2" width="4.28125" style="201" customWidth="1"/>
    <col min="3" max="3" width="22.28125" style="115" customWidth="1"/>
    <col min="4" max="14" width="7.00390625" style="115" customWidth="1"/>
    <col min="15" max="15" width="7.7109375" style="115" customWidth="1"/>
    <col min="16" max="16" width="10.57421875" style="115" customWidth="1"/>
    <col min="17" max="17" width="9.140625" style="206" customWidth="1"/>
    <col min="18" max="19" width="9.140625" style="115" customWidth="1"/>
  </cols>
  <sheetData>
    <row r="1" spans="1:16" ht="8.25" customHeight="1">
      <c r="A1" s="114"/>
      <c r="B1" s="202"/>
      <c r="C1" s="114"/>
      <c r="D1" s="114"/>
      <c r="E1" s="114"/>
      <c r="H1" s="116" t="str">
        <f>Startlist!$F1</f>
        <v> </v>
      </c>
      <c r="I1" s="116"/>
      <c r="J1" s="116"/>
      <c r="K1" s="116"/>
      <c r="L1" s="116"/>
      <c r="M1" s="116"/>
      <c r="N1" s="114"/>
      <c r="O1" s="142"/>
      <c r="P1" s="114"/>
    </row>
    <row r="2" spans="1:16" ht="15.75">
      <c r="A2" s="238" t="str">
        <f>Startlist!$F2</f>
        <v>Grossi Toidukaubad Viru Rally 2012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ht="15">
      <c r="A3" s="239" t="str">
        <f>Startlist!$F3</f>
        <v>10.-11 August 2012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16" ht="15">
      <c r="A4" s="239" t="str">
        <f>Startlist!$F4</f>
        <v>Rakvere, Lääne-Virumaa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6" ht="15">
      <c r="A5" s="118" t="s">
        <v>172</v>
      </c>
      <c r="B5" s="202"/>
      <c r="C5" s="114"/>
      <c r="D5" s="114"/>
      <c r="E5" s="114"/>
      <c r="H5" s="114"/>
      <c r="I5" s="114"/>
      <c r="J5" s="114"/>
      <c r="K5" s="114"/>
      <c r="L5" s="114"/>
      <c r="M5" s="114"/>
      <c r="N5" s="114"/>
      <c r="O5" s="114"/>
      <c r="P5" s="233"/>
    </row>
    <row r="6" spans="1:16" ht="12.75">
      <c r="A6" s="91" t="s">
        <v>180</v>
      </c>
      <c r="B6" s="203" t="s">
        <v>181</v>
      </c>
      <c r="C6" s="85" t="s">
        <v>182</v>
      </c>
      <c r="D6" s="235" t="s">
        <v>238</v>
      </c>
      <c r="E6" s="236"/>
      <c r="F6" s="236"/>
      <c r="G6" s="236"/>
      <c r="H6" s="236"/>
      <c r="I6" s="236"/>
      <c r="J6" s="236"/>
      <c r="K6" s="236"/>
      <c r="L6" s="236"/>
      <c r="M6" s="236"/>
      <c r="N6" s="237"/>
      <c r="O6" s="240" t="s">
        <v>190</v>
      </c>
      <c r="P6" s="83" t="s">
        <v>203</v>
      </c>
    </row>
    <row r="7" spans="1:17" ht="12.75">
      <c r="A7" s="90" t="s">
        <v>205</v>
      </c>
      <c r="B7" s="204"/>
      <c r="C7" s="87" t="s">
        <v>178</v>
      </c>
      <c r="D7" s="88" t="s">
        <v>183</v>
      </c>
      <c r="E7" s="135" t="s">
        <v>184</v>
      </c>
      <c r="F7" s="135" t="s">
        <v>185</v>
      </c>
      <c r="G7" s="135" t="s">
        <v>186</v>
      </c>
      <c r="H7" s="135" t="s">
        <v>187</v>
      </c>
      <c r="I7" s="135" t="s">
        <v>188</v>
      </c>
      <c r="J7" s="135" t="s">
        <v>189</v>
      </c>
      <c r="K7" s="135" t="s">
        <v>211</v>
      </c>
      <c r="L7" s="135" t="s">
        <v>266</v>
      </c>
      <c r="M7" s="135" t="s">
        <v>265</v>
      </c>
      <c r="N7" s="89">
        <v>11</v>
      </c>
      <c r="O7" s="241"/>
      <c r="P7" s="90" t="s">
        <v>204</v>
      </c>
      <c r="Q7" s="207"/>
    </row>
    <row r="8" spans="1:16" ht="12.75">
      <c r="A8" s="119" t="s">
        <v>408</v>
      </c>
      <c r="B8" s="120">
        <v>6</v>
      </c>
      <c r="C8" s="121" t="s">
        <v>427</v>
      </c>
      <c r="D8" s="122" t="s">
        <v>428</v>
      </c>
      <c r="E8" s="110" t="s">
        <v>429</v>
      </c>
      <c r="F8" s="110" t="s">
        <v>430</v>
      </c>
      <c r="G8" s="110" t="s">
        <v>431</v>
      </c>
      <c r="H8" s="110" t="s">
        <v>1339</v>
      </c>
      <c r="I8" s="110" t="s">
        <v>1340</v>
      </c>
      <c r="J8" s="110" t="s">
        <v>1341</v>
      </c>
      <c r="K8" s="110" t="s">
        <v>1571</v>
      </c>
      <c r="L8" s="110" t="s">
        <v>1461</v>
      </c>
      <c r="M8" s="110" t="s">
        <v>1572</v>
      </c>
      <c r="N8" s="123" t="s">
        <v>1744</v>
      </c>
      <c r="O8" s="133"/>
      <c r="P8" s="124" t="s">
        <v>1625</v>
      </c>
    </row>
    <row r="9" spans="1:16" ht="12.75">
      <c r="A9" s="125" t="s">
        <v>218</v>
      </c>
      <c r="B9" s="205"/>
      <c r="C9" s="127" t="s">
        <v>219</v>
      </c>
      <c r="D9" s="128" t="s">
        <v>416</v>
      </c>
      <c r="E9" s="129" t="s">
        <v>479</v>
      </c>
      <c r="F9" s="129" t="s">
        <v>472</v>
      </c>
      <c r="G9" s="129" t="s">
        <v>435</v>
      </c>
      <c r="H9" s="129" t="s">
        <v>592</v>
      </c>
      <c r="I9" s="129" t="s">
        <v>433</v>
      </c>
      <c r="J9" s="129" t="s">
        <v>445</v>
      </c>
      <c r="K9" s="129" t="s">
        <v>434</v>
      </c>
      <c r="L9" s="129" t="s">
        <v>415</v>
      </c>
      <c r="M9" s="129" t="s">
        <v>416</v>
      </c>
      <c r="N9" s="130" t="s">
        <v>1578</v>
      </c>
      <c r="O9" s="132"/>
      <c r="P9" s="131" t="s">
        <v>417</v>
      </c>
    </row>
    <row r="10" spans="1:16" ht="12.75">
      <c r="A10" s="119" t="s">
        <v>1570</v>
      </c>
      <c r="B10" s="120">
        <v>11</v>
      </c>
      <c r="C10" s="121" t="s">
        <v>482</v>
      </c>
      <c r="D10" s="122" t="s">
        <v>550</v>
      </c>
      <c r="E10" s="110" t="s">
        <v>551</v>
      </c>
      <c r="F10" s="110" t="s">
        <v>552</v>
      </c>
      <c r="G10" s="110" t="s">
        <v>553</v>
      </c>
      <c r="H10" s="110" t="s">
        <v>1336</v>
      </c>
      <c r="I10" s="110" t="s">
        <v>1337</v>
      </c>
      <c r="J10" s="110" t="s">
        <v>1338</v>
      </c>
      <c r="K10" s="110" t="s">
        <v>1574</v>
      </c>
      <c r="L10" s="110" t="s">
        <v>1575</v>
      </c>
      <c r="M10" s="110" t="s">
        <v>1576</v>
      </c>
      <c r="N10" s="123" t="s">
        <v>1745</v>
      </c>
      <c r="O10" s="133"/>
      <c r="P10" s="124" t="s">
        <v>1746</v>
      </c>
    </row>
    <row r="11" spans="1:16" ht="12.75">
      <c r="A11" s="125" t="s">
        <v>218</v>
      </c>
      <c r="B11" s="205"/>
      <c r="C11" s="127" t="s">
        <v>219</v>
      </c>
      <c r="D11" s="128" t="s">
        <v>455</v>
      </c>
      <c r="E11" s="129" t="s">
        <v>444</v>
      </c>
      <c r="F11" s="129" t="s">
        <v>435</v>
      </c>
      <c r="G11" s="129" t="s">
        <v>555</v>
      </c>
      <c r="H11" s="129" t="s">
        <v>455</v>
      </c>
      <c r="I11" s="129" t="s">
        <v>579</v>
      </c>
      <c r="J11" s="129" t="s">
        <v>434</v>
      </c>
      <c r="K11" s="129" t="s">
        <v>454</v>
      </c>
      <c r="L11" s="129" t="s">
        <v>444</v>
      </c>
      <c r="M11" s="129" t="s">
        <v>1578</v>
      </c>
      <c r="N11" s="130" t="s">
        <v>1577</v>
      </c>
      <c r="O11" s="132"/>
      <c r="P11" s="131" t="s">
        <v>1966</v>
      </c>
    </row>
    <row r="12" spans="1:16" ht="12.75">
      <c r="A12" s="119" t="s">
        <v>1573</v>
      </c>
      <c r="B12" s="120">
        <v>14</v>
      </c>
      <c r="C12" s="121" t="s">
        <v>484</v>
      </c>
      <c r="D12" s="122" t="s">
        <v>543</v>
      </c>
      <c r="E12" s="110" t="s">
        <v>544</v>
      </c>
      <c r="F12" s="110" t="s">
        <v>545</v>
      </c>
      <c r="G12" s="110" t="s">
        <v>546</v>
      </c>
      <c r="H12" s="110" t="s">
        <v>1342</v>
      </c>
      <c r="I12" s="110" t="s">
        <v>1343</v>
      </c>
      <c r="J12" s="110" t="s">
        <v>1344</v>
      </c>
      <c r="K12" s="110" t="s">
        <v>1580</v>
      </c>
      <c r="L12" s="110" t="s">
        <v>1581</v>
      </c>
      <c r="M12" s="110" t="s">
        <v>1582</v>
      </c>
      <c r="N12" s="123" t="s">
        <v>1747</v>
      </c>
      <c r="O12" s="133"/>
      <c r="P12" s="124" t="s">
        <v>1748</v>
      </c>
    </row>
    <row r="13" spans="1:16" ht="12.75">
      <c r="A13" s="125" t="s">
        <v>218</v>
      </c>
      <c r="B13" s="205"/>
      <c r="C13" s="127" t="s">
        <v>225</v>
      </c>
      <c r="D13" s="128" t="s">
        <v>548</v>
      </c>
      <c r="E13" s="129" t="s">
        <v>455</v>
      </c>
      <c r="F13" s="129" t="s">
        <v>454</v>
      </c>
      <c r="G13" s="129" t="s">
        <v>434</v>
      </c>
      <c r="H13" s="129" t="s">
        <v>415</v>
      </c>
      <c r="I13" s="129" t="s">
        <v>478</v>
      </c>
      <c r="J13" s="129" t="s">
        <v>454</v>
      </c>
      <c r="K13" s="129" t="s">
        <v>478</v>
      </c>
      <c r="L13" s="129" t="s">
        <v>555</v>
      </c>
      <c r="M13" s="129" t="s">
        <v>1583</v>
      </c>
      <c r="N13" s="130" t="s">
        <v>1583</v>
      </c>
      <c r="O13" s="132"/>
      <c r="P13" s="131" t="s">
        <v>1967</v>
      </c>
    </row>
    <row r="14" spans="1:16" ht="12.75">
      <c r="A14" s="119" t="s">
        <v>1579</v>
      </c>
      <c r="B14" s="120">
        <v>4</v>
      </c>
      <c r="C14" s="121" t="s">
        <v>438</v>
      </c>
      <c r="D14" s="122" t="s">
        <v>439</v>
      </c>
      <c r="E14" s="110" t="s">
        <v>440</v>
      </c>
      <c r="F14" s="110" t="s">
        <v>441</v>
      </c>
      <c r="G14" s="110" t="s">
        <v>442</v>
      </c>
      <c r="H14" s="110" t="s">
        <v>1333</v>
      </c>
      <c r="I14" s="110" t="s">
        <v>1345</v>
      </c>
      <c r="J14" s="110" t="s">
        <v>1346</v>
      </c>
      <c r="K14" s="110" t="s">
        <v>1585</v>
      </c>
      <c r="L14" s="110" t="s">
        <v>1586</v>
      </c>
      <c r="M14" s="110" t="s">
        <v>1587</v>
      </c>
      <c r="N14" s="123" t="s">
        <v>1429</v>
      </c>
      <c r="O14" s="133"/>
      <c r="P14" s="124" t="s">
        <v>1749</v>
      </c>
    </row>
    <row r="15" spans="1:16" ht="12.75">
      <c r="A15" s="125" t="s">
        <v>218</v>
      </c>
      <c r="B15" s="205"/>
      <c r="C15" s="127" t="s">
        <v>225</v>
      </c>
      <c r="D15" s="128" t="s">
        <v>433</v>
      </c>
      <c r="E15" s="129" t="s">
        <v>433</v>
      </c>
      <c r="F15" s="129" t="s">
        <v>557</v>
      </c>
      <c r="G15" s="129" t="s">
        <v>478</v>
      </c>
      <c r="H15" s="129" t="s">
        <v>444</v>
      </c>
      <c r="I15" s="129" t="s">
        <v>479</v>
      </c>
      <c r="J15" s="129" t="s">
        <v>555</v>
      </c>
      <c r="K15" s="129" t="s">
        <v>555</v>
      </c>
      <c r="L15" s="129" t="s">
        <v>478</v>
      </c>
      <c r="M15" s="129" t="s">
        <v>1577</v>
      </c>
      <c r="N15" s="130" t="s">
        <v>1569</v>
      </c>
      <c r="O15" s="132"/>
      <c r="P15" s="131" t="s">
        <v>1968</v>
      </c>
    </row>
    <row r="16" spans="1:16" ht="12.75">
      <c r="A16" s="119" t="s">
        <v>1584</v>
      </c>
      <c r="B16" s="120">
        <v>5</v>
      </c>
      <c r="C16" s="121" t="s">
        <v>448</v>
      </c>
      <c r="D16" s="122" t="s">
        <v>449</v>
      </c>
      <c r="E16" s="110" t="s">
        <v>450</v>
      </c>
      <c r="F16" s="110" t="s">
        <v>451</v>
      </c>
      <c r="G16" s="110" t="s">
        <v>452</v>
      </c>
      <c r="H16" s="110" t="s">
        <v>1347</v>
      </c>
      <c r="I16" s="110" t="s">
        <v>1348</v>
      </c>
      <c r="J16" s="110" t="s">
        <v>1349</v>
      </c>
      <c r="K16" s="110" t="s">
        <v>1589</v>
      </c>
      <c r="L16" s="110" t="s">
        <v>1590</v>
      </c>
      <c r="M16" s="110" t="s">
        <v>1591</v>
      </c>
      <c r="N16" s="123" t="s">
        <v>1750</v>
      </c>
      <c r="O16" s="133"/>
      <c r="P16" s="124" t="s">
        <v>1751</v>
      </c>
    </row>
    <row r="17" spans="1:16" ht="12.75">
      <c r="A17" s="125" t="s">
        <v>218</v>
      </c>
      <c r="B17" s="205"/>
      <c r="C17" s="127" t="s">
        <v>225</v>
      </c>
      <c r="D17" s="128" t="s">
        <v>478</v>
      </c>
      <c r="E17" s="129" t="s">
        <v>473</v>
      </c>
      <c r="F17" s="129" t="s">
        <v>434</v>
      </c>
      <c r="G17" s="129" t="s">
        <v>454</v>
      </c>
      <c r="H17" s="129" t="s">
        <v>478</v>
      </c>
      <c r="I17" s="129" t="s">
        <v>415</v>
      </c>
      <c r="J17" s="129" t="s">
        <v>1442</v>
      </c>
      <c r="K17" s="129" t="s">
        <v>445</v>
      </c>
      <c r="L17" s="129" t="s">
        <v>472</v>
      </c>
      <c r="M17" s="129" t="s">
        <v>1569</v>
      </c>
      <c r="N17" s="130" t="s">
        <v>548</v>
      </c>
      <c r="O17" s="132"/>
      <c r="P17" s="131" t="s">
        <v>1969</v>
      </c>
    </row>
    <row r="18" spans="1:16" ht="12.75">
      <c r="A18" s="119" t="s">
        <v>1588</v>
      </c>
      <c r="B18" s="120">
        <v>15</v>
      </c>
      <c r="C18" s="121" t="s">
        <v>485</v>
      </c>
      <c r="D18" s="122" t="s">
        <v>575</v>
      </c>
      <c r="E18" s="110" t="s">
        <v>576</v>
      </c>
      <c r="F18" s="110" t="s">
        <v>451</v>
      </c>
      <c r="G18" s="110" t="s">
        <v>577</v>
      </c>
      <c r="H18" s="110" t="s">
        <v>968</v>
      </c>
      <c r="I18" s="110" t="s">
        <v>1337</v>
      </c>
      <c r="J18" s="110" t="s">
        <v>1358</v>
      </c>
      <c r="K18" s="110" t="s">
        <v>1593</v>
      </c>
      <c r="L18" s="110" t="s">
        <v>1594</v>
      </c>
      <c r="M18" s="110" t="s">
        <v>1595</v>
      </c>
      <c r="N18" s="123" t="s">
        <v>1752</v>
      </c>
      <c r="O18" s="133"/>
      <c r="P18" s="124" t="s">
        <v>1753</v>
      </c>
    </row>
    <row r="19" spans="1:16" ht="12.75">
      <c r="A19" s="125" t="s">
        <v>218</v>
      </c>
      <c r="B19" s="205"/>
      <c r="C19" s="127" t="s">
        <v>225</v>
      </c>
      <c r="D19" s="128" t="s">
        <v>579</v>
      </c>
      <c r="E19" s="129" t="s">
        <v>580</v>
      </c>
      <c r="F19" s="129" t="s">
        <v>434</v>
      </c>
      <c r="G19" s="129" t="s">
        <v>445</v>
      </c>
      <c r="H19" s="129" t="s">
        <v>559</v>
      </c>
      <c r="I19" s="129" t="s">
        <v>579</v>
      </c>
      <c r="J19" s="129" t="s">
        <v>557</v>
      </c>
      <c r="K19" s="129" t="s">
        <v>557</v>
      </c>
      <c r="L19" s="129" t="s">
        <v>557</v>
      </c>
      <c r="M19" s="129" t="s">
        <v>1606</v>
      </c>
      <c r="N19" s="130" t="s">
        <v>1596</v>
      </c>
      <c r="O19" s="132" t="s">
        <v>581</v>
      </c>
      <c r="P19" s="131" t="s">
        <v>1970</v>
      </c>
    </row>
    <row r="20" spans="1:16" ht="12.75">
      <c r="A20" s="119" t="s">
        <v>1592</v>
      </c>
      <c r="B20" s="120">
        <v>17</v>
      </c>
      <c r="C20" s="121" t="s">
        <v>487</v>
      </c>
      <c r="D20" s="122" t="s">
        <v>595</v>
      </c>
      <c r="E20" s="110" t="s">
        <v>596</v>
      </c>
      <c r="F20" s="110" t="s">
        <v>597</v>
      </c>
      <c r="G20" s="110" t="s">
        <v>598</v>
      </c>
      <c r="H20" s="110" t="s">
        <v>1359</v>
      </c>
      <c r="I20" s="110" t="s">
        <v>1360</v>
      </c>
      <c r="J20" s="110" t="s">
        <v>1361</v>
      </c>
      <c r="K20" s="110" t="s">
        <v>1607</v>
      </c>
      <c r="L20" s="110" t="s">
        <v>1608</v>
      </c>
      <c r="M20" s="110" t="s">
        <v>1609</v>
      </c>
      <c r="N20" s="123" t="s">
        <v>1754</v>
      </c>
      <c r="O20" s="133"/>
      <c r="P20" s="124" t="s">
        <v>1755</v>
      </c>
    </row>
    <row r="21" spans="1:16" ht="12.75">
      <c r="A21" s="125" t="s">
        <v>218</v>
      </c>
      <c r="B21" s="205"/>
      <c r="C21" s="127" t="s">
        <v>219</v>
      </c>
      <c r="D21" s="128" t="s">
        <v>632</v>
      </c>
      <c r="E21" s="129" t="s">
        <v>600</v>
      </c>
      <c r="F21" s="129" t="s">
        <v>601</v>
      </c>
      <c r="G21" s="129" t="s">
        <v>592</v>
      </c>
      <c r="H21" s="129" t="s">
        <v>1498</v>
      </c>
      <c r="I21" s="129" t="s">
        <v>1499</v>
      </c>
      <c r="J21" s="129" t="s">
        <v>1545</v>
      </c>
      <c r="K21" s="129" t="s">
        <v>1695</v>
      </c>
      <c r="L21" s="129" t="s">
        <v>1696</v>
      </c>
      <c r="M21" s="129" t="s">
        <v>1610</v>
      </c>
      <c r="N21" s="130" t="s">
        <v>1606</v>
      </c>
      <c r="O21" s="132"/>
      <c r="P21" s="131" t="s">
        <v>1971</v>
      </c>
    </row>
    <row r="22" spans="1:16" ht="12.75">
      <c r="A22" s="119" t="s">
        <v>1972</v>
      </c>
      <c r="B22" s="120">
        <v>20</v>
      </c>
      <c r="C22" s="121" t="s">
        <v>490</v>
      </c>
      <c r="D22" s="122" t="s">
        <v>652</v>
      </c>
      <c r="E22" s="110" t="s">
        <v>653</v>
      </c>
      <c r="F22" s="110" t="s">
        <v>654</v>
      </c>
      <c r="G22" s="110" t="s">
        <v>655</v>
      </c>
      <c r="H22" s="110" t="s">
        <v>1363</v>
      </c>
      <c r="I22" s="110" t="s">
        <v>1364</v>
      </c>
      <c r="J22" s="110" t="s">
        <v>1365</v>
      </c>
      <c r="K22" s="110" t="s">
        <v>1619</v>
      </c>
      <c r="L22" s="110" t="s">
        <v>1620</v>
      </c>
      <c r="M22" s="110" t="s">
        <v>1621</v>
      </c>
      <c r="N22" s="123" t="s">
        <v>1756</v>
      </c>
      <c r="O22" s="133"/>
      <c r="P22" s="124" t="s">
        <v>1757</v>
      </c>
    </row>
    <row r="23" spans="1:16" ht="12.75">
      <c r="A23" s="125" t="s">
        <v>200</v>
      </c>
      <c r="B23" s="205"/>
      <c r="C23" s="127" t="s">
        <v>247</v>
      </c>
      <c r="D23" s="128" t="s">
        <v>657</v>
      </c>
      <c r="E23" s="129" t="s">
        <v>657</v>
      </c>
      <c r="F23" s="129" t="s">
        <v>615</v>
      </c>
      <c r="G23" s="129" t="s">
        <v>620</v>
      </c>
      <c r="H23" s="129" t="s">
        <v>623</v>
      </c>
      <c r="I23" s="129" t="s">
        <v>647</v>
      </c>
      <c r="J23" s="129" t="s">
        <v>616</v>
      </c>
      <c r="K23" s="129" t="s">
        <v>1380</v>
      </c>
      <c r="L23" s="129" t="s">
        <v>1380</v>
      </c>
      <c r="M23" s="129" t="s">
        <v>1546</v>
      </c>
      <c r="N23" s="130" t="s">
        <v>1601</v>
      </c>
      <c r="O23" s="132"/>
      <c r="P23" s="131" t="s">
        <v>1973</v>
      </c>
    </row>
    <row r="24" spans="1:16" ht="12.75">
      <c r="A24" s="119" t="s">
        <v>1974</v>
      </c>
      <c r="B24" s="120">
        <v>26</v>
      </c>
      <c r="C24" s="121" t="s">
        <v>496</v>
      </c>
      <c r="D24" s="122" t="s">
        <v>660</v>
      </c>
      <c r="E24" s="110" t="s">
        <v>661</v>
      </c>
      <c r="F24" s="110" t="s">
        <v>662</v>
      </c>
      <c r="G24" s="110" t="s">
        <v>663</v>
      </c>
      <c r="H24" s="110" t="s">
        <v>1367</v>
      </c>
      <c r="I24" s="110" t="s">
        <v>1368</v>
      </c>
      <c r="J24" s="110" t="s">
        <v>1369</v>
      </c>
      <c r="K24" s="110" t="s">
        <v>1622</v>
      </c>
      <c r="L24" s="110" t="s">
        <v>1623</v>
      </c>
      <c r="M24" s="110" t="s">
        <v>1624</v>
      </c>
      <c r="N24" s="123" t="s">
        <v>1758</v>
      </c>
      <c r="O24" s="133"/>
      <c r="P24" s="124" t="s">
        <v>1759</v>
      </c>
    </row>
    <row r="25" spans="1:16" ht="12.75">
      <c r="A25" s="125" t="s">
        <v>200</v>
      </c>
      <c r="B25" s="205"/>
      <c r="C25" s="127" t="s">
        <v>247</v>
      </c>
      <c r="D25" s="128" t="s">
        <v>614</v>
      </c>
      <c r="E25" s="129" t="s">
        <v>623</v>
      </c>
      <c r="F25" s="129" t="s">
        <v>665</v>
      </c>
      <c r="G25" s="129" t="s">
        <v>666</v>
      </c>
      <c r="H25" s="129" t="s">
        <v>666</v>
      </c>
      <c r="I25" s="129" t="s">
        <v>657</v>
      </c>
      <c r="J25" s="129" t="s">
        <v>1380</v>
      </c>
      <c r="K25" s="129" t="s">
        <v>542</v>
      </c>
      <c r="L25" s="129" t="s">
        <v>614</v>
      </c>
      <c r="M25" s="129" t="s">
        <v>1547</v>
      </c>
      <c r="N25" s="130" t="s">
        <v>1760</v>
      </c>
      <c r="O25" s="132"/>
      <c r="P25" s="131" t="s">
        <v>1975</v>
      </c>
    </row>
    <row r="26" spans="1:16" ht="12.75">
      <c r="A26" s="119" t="s">
        <v>1976</v>
      </c>
      <c r="B26" s="120">
        <v>27</v>
      </c>
      <c r="C26" s="121" t="s">
        <v>497</v>
      </c>
      <c r="D26" s="122" t="s">
        <v>687</v>
      </c>
      <c r="E26" s="110" t="s">
        <v>688</v>
      </c>
      <c r="F26" s="110" t="s">
        <v>689</v>
      </c>
      <c r="G26" s="110" t="s">
        <v>690</v>
      </c>
      <c r="H26" s="110" t="s">
        <v>1384</v>
      </c>
      <c r="I26" s="110" t="s">
        <v>1378</v>
      </c>
      <c r="J26" s="110" t="s">
        <v>1385</v>
      </c>
      <c r="K26" s="110" t="s">
        <v>1626</v>
      </c>
      <c r="L26" s="110" t="s">
        <v>1627</v>
      </c>
      <c r="M26" s="110" t="s">
        <v>1628</v>
      </c>
      <c r="N26" s="123" t="s">
        <v>1761</v>
      </c>
      <c r="O26" s="133"/>
      <c r="P26" s="124" t="s">
        <v>1762</v>
      </c>
    </row>
    <row r="27" spans="1:16" ht="12.75">
      <c r="A27" s="125" t="s">
        <v>258</v>
      </c>
      <c r="B27" s="205"/>
      <c r="C27" s="127" t="s">
        <v>9</v>
      </c>
      <c r="D27" s="128" t="s">
        <v>692</v>
      </c>
      <c r="E27" s="129" t="s">
        <v>666</v>
      </c>
      <c r="F27" s="129" t="s">
        <v>842</v>
      </c>
      <c r="G27" s="129" t="s">
        <v>693</v>
      </c>
      <c r="H27" s="129" t="s">
        <v>844</v>
      </c>
      <c r="I27" s="129" t="s">
        <v>615</v>
      </c>
      <c r="J27" s="129" t="s">
        <v>1366</v>
      </c>
      <c r="K27" s="129" t="s">
        <v>616</v>
      </c>
      <c r="L27" s="129" t="s">
        <v>1366</v>
      </c>
      <c r="M27" s="129" t="s">
        <v>1366</v>
      </c>
      <c r="N27" s="130" t="s">
        <v>1547</v>
      </c>
      <c r="O27" s="132"/>
      <c r="P27" s="131" t="s">
        <v>1977</v>
      </c>
    </row>
    <row r="28" spans="1:16" ht="12.75">
      <c r="A28" s="119" t="s">
        <v>1614</v>
      </c>
      <c r="B28" s="120">
        <v>29</v>
      </c>
      <c r="C28" s="121" t="s">
        <v>499</v>
      </c>
      <c r="D28" s="122" t="s">
        <v>643</v>
      </c>
      <c r="E28" s="110" t="s">
        <v>644</v>
      </c>
      <c r="F28" s="110" t="s">
        <v>645</v>
      </c>
      <c r="G28" s="110" t="s">
        <v>411</v>
      </c>
      <c r="H28" s="110" t="s">
        <v>1375</v>
      </c>
      <c r="I28" s="110" t="s">
        <v>1376</v>
      </c>
      <c r="J28" s="110" t="s">
        <v>1635</v>
      </c>
      <c r="K28" s="110" t="s">
        <v>1611</v>
      </c>
      <c r="L28" s="110" t="s">
        <v>1612</v>
      </c>
      <c r="M28" s="110" t="s">
        <v>1613</v>
      </c>
      <c r="N28" s="123" t="s">
        <v>1763</v>
      </c>
      <c r="O28" s="133"/>
      <c r="P28" s="124" t="s">
        <v>1764</v>
      </c>
    </row>
    <row r="29" spans="1:16" ht="12.75">
      <c r="A29" s="125" t="s">
        <v>273</v>
      </c>
      <c r="B29" s="205"/>
      <c r="C29" s="127" t="s">
        <v>212</v>
      </c>
      <c r="D29" s="128" t="s">
        <v>650</v>
      </c>
      <c r="E29" s="129" t="s">
        <v>615</v>
      </c>
      <c r="F29" s="129" t="s">
        <v>647</v>
      </c>
      <c r="G29" s="129" t="s">
        <v>615</v>
      </c>
      <c r="H29" s="129" t="s">
        <v>713</v>
      </c>
      <c r="I29" s="129" t="s">
        <v>720</v>
      </c>
      <c r="J29" s="129" t="s">
        <v>1546</v>
      </c>
      <c r="K29" s="129" t="s">
        <v>1546</v>
      </c>
      <c r="L29" s="129" t="s">
        <v>684</v>
      </c>
      <c r="M29" s="129" t="s">
        <v>674</v>
      </c>
      <c r="N29" s="130" t="s">
        <v>1389</v>
      </c>
      <c r="O29" s="132"/>
      <c r="P29" s="131" t="s">
        <v>1978</v>
      </c>
    </row>
    <row r="30" spans="1:16" ht="12.75">
      <c r="A30" s="119" t="s">
        <v>1979</v>
      </c>
      <c r="B30" s="120">
        <v>25</v>
      </c>
      <c r="C30" s="121" t="s">
        <v>495</v>
      </c>
      <c r="D30" s="122" t="s">
        <v>669</v>
      </c>
      <c r="E30" s="110" t="s">
        <v>670</v>
      </c>
      <c r="F30" s="110" t="s">
        <v>671</v>
      </c>
      <c r="G30" s="110" t="s">
        <v>672</v>
      </c>
      <c r="H30" s="110" t="s">
        <v>1372</v>
      </c>
      <c r="I30" s="110" t="s">
        <v>1373</v>
      </c>
      <c r="J30" s="110" t="s">
        <v>1374</v>
      </c>
      <c r="K30" s="110" t="s">
        <v>1629</v>
      </c>
      <c r="L30" s="110" t="s">
        <v>1630</v>
      </c>
      <c r="M30" s="110" t="s">
        <v>1631</v>
      </c>
      <c r="N30" s="123" t="s">
        <v>1765</v>
      </c>
      <c r="O30" s="133"/>
      <c r="P30" s="124" t="s">
        <v>1766</v>
      </c>
    </row>
    <row r="31" spans="1:16" ht="12.75">
      <c r="A31" s="125" t="s">
        <v>258</v>
      </c>
      <c r="B31" s="205"/>
      <c r="C31" s="127" t="s">
        <v>285</v>
      </c>
      <c r="D31" s="128" t="s">
        <v>674</v>
      </c>
      <c r="E31" s="129" t="s">
        <v>675</v>
      </c>
      <c r="F31" s="129" t="s">
        <v>684</v>
      </c>
      <c r="G31" s="129" t="s">
        <v>665</v>
      </c>
      <c r="H31" s="129" t="s">
        <v>766</v>
      </c>
      <c r="I31" s="129" t="s">
        <v>693</v>
      </c>
      <c r="J31" s="129" t="s">
        <v>1381</v>
      </c>
      <c r="K31" s="129" t="s">
        <v>1381</v>
      </c>
      <c r="L31" s="129" t="s">
        <v>674</v>
      </c>
      <c r="M31" s="129" t="s">
        <v>1381</v>
      </c>
      <c r="N31" s="130" t="s">
        <v>1546</v>
      </c>
      <c r="O31" s="132"/>
      <c r="P31" s="131" t="s">
        <v>1980</v>
      </c>
    </row>
    <row r="32" spans="1:16" ht="12.75">
      <c r="A32" s="119" t="s">
        <v>1981</v>
      </c>
      <c r="B32" s="120">
        <v>22</v>
      </c>
      <c r="C32" s="121" t="s">
        <v>492</v>
      </c>
      <c r="D32" s="122" t="s">
        <v>707</v>
      </c>
      <c r="E32" s="110" t="s">
        <v>708</v>
      </c>
      <c r="F32" s="110" t="s">
        <v>709</v>
      </c>
      <c r="G32" s="110" t="s">
        <v>710</v>
      </c>
      <c r="H32" s="110" t="s">
        <v>1410</v>
      </c>
      <c r="I32" s="110" t="s">
        <v>1347</v>
      </c>
      <c r="J32" s="110" t="s">
        <v>1412</v>
      </c>
      <c r="K32" s="110" t="s">
        <v>1636</v>
      </c>
      <c r="L32" s="110" t="s">
        <v>1637</v>
      </c>
      <c r="M32" s="110" t="s">
        <v>1638</v>
      </c>
      <c r="N32" s="123" t="s">
        <v>1767</v>
      </c>
      <c r="O32" s="133"/>
      <c r="P32" s="124" t="s">
        <v>1768</v>
      </c>
    </row>
    <row r="33" spans="1:16" ht="12.75">
      <c r="A33" s="125" t="s">
        <v>289</v>
      </c>
      <c r="B33" s="205"/>
      <c r="C33" s="127" t="s">
        <v>292</v>
      </c>
      <c r="D33" s="128" t="s">
        <v>765</v>
      </c>
      <c r="E33" s="129" t="s">
        <v>871</v>
      </c>
      <c r="F33" s="129" t="s">
        <v>758</v>
      </c>
      <c r="G33" s="129" t="s">
        <v>713</v>
      </c>
      <c r="H33" s="129" t="s">
        <v>614</v>
      </c>
      <c r="I33" s="129" t="s">
        <v>542</v>
      </c>
      <c r="J33" s="129" t="s">
        <v>647</v>
      </c>
      <c r="K33" s="129" t="s">
        <v>1668</v>
      </c>
      <c r="L33" s="129" t="s">
        <v>542</v>
      </c>
      <c r="M33" s="129" t="s">
        <v>615</v>
      </c>
      <c r="N33" s="130" t="s">
        <v>1366</v>
      </c>
      <c r="O33" s="132"/>
      <c r="P33" s="131" t="s">
        <v>1982</v>
      </c>
    </row>
    <row r="34" spans="1:16" ht="12.75">
      <c r="A34" s="119" t="s">
        <v>1983</v>
      </c>
      <c r="B34" s="120">
        <v>53</v>
      </c>
      <c r="C34" s="121" t="s">
        <v>524</v>
      </c>
      <c r="D34" s="122" t="s">
        <v>847</v>
      </c>
      <c r="E34" s="110" t="s">
        <v>643</v>
      </c>
      <c r="F34" s="110" t="s">
        <v>747</v>
      </c>
      <c r="G34" s="110" t="s">
        <v>728</v>
      </c>
      <c r="H34" s="110" t="s">
        <v>1393</v>
      </c>
      <c r="I34" s="110" t="s">
        <v>1394</v>
      </c>
      <c r="J34" s="110" t="s">
        <v>1395</v>
      </c>
      <c r="K34" s="110" t="s">
        <v>1639</v>
      </c>
      <c r="L34" s="110" t="s">
        <v>1640</v>
      </c>
      <c r="M34" s="110" t="s">
        <v>1641</v>
      </c>
      <c r="N34" s="123" t="s">
        <v>1769</v>
      </c>
      <c r="O34" s="133"/>
      <c r="P34" s="124" t="s">
        <v>1770</v>
      </c>
    </row>
    <row r="35" spans="1:16" ht="12.75">
      <c r="A35" s="125" t="s">
        <v>273</v>
      </c>
      <c r="B35" s="205"/>
      <c r="C35" s="127" t="s">
        <v>241</v>
      </c>
      <c r="D35" s="128" t="s">
        <v>798</v>
      </c>
      <c r="E35" s="129" t="s">
        <v>772</v>
      </c>
      <c r="F35" s="129" t="s">
        <v>766</v>
      </c>
      <c r="G35" s="129" t="s">
        <v>767</v>
      </c>
      <c r="H35" s="129" t="s">
        <v>1502</v>
      </c>
      <c r="I35" s="129" t="s">
        <v>650</v>
      </c>
      <c r="J35" s="129" t="s">
        <v>665</v>
      </c>
      <c r="K35" s="129" t="s">
        <v>665</v>
      </c>
      <c r="L35" s="129" t="s">
        <v>623</v>
      </c>
      <c r="M35" s="129" t="s">
        <v>542</v>
      </c>
      <c r="N35" s="130" t="s">
        <v>614</v>
      </c>
      <c r="O35" s="132"/>
      <c r="P35" s="131" t="s">
        <v>1984</v>
      </c>
    </row>
    <row r="36" spans="1:16" ht="12.75">
      <c r="A36" s="119" t="s">
        <v>1985</v>
      </c>
      <c r="B36" s="120">
        <v>33</v>
      </c>
      <c r="C36" s="121" t="s">
        <v>503</v>
      </c>
      <c r="D36" s="122" t="s">
        <v>707</v>
      </c>
      <c r="E36" s="110" t="s">
        <v>760</v>
      </c>
      <c r="F36" s="110" t="s">
        <v>761</v>
      </c>
      <c r="G36" s="110" t="s">
        <v>762</v>
      </c>
      <c r="H36" s="110" t="s">
        <v>1390</v>
      </c>
      <c r="I36" s="110" t="s">
        <v>1391</v>
      </c>
      <c r="J36" s="110" t="s">
        <v>1392</v>
      </c>
      <c r="K36" s="110" t="s">
        <v>1639</v>
      </c>
      <c r="L36" s="110" t="s">
        <v>1642</v>
      </c>
      <c r="M36" s="110" t="s">
        <v>1643</v>
      </c>
      <c r="N36" s="123" t="s">
        <v>1623</v>
      </c>
      <c r="O36" s="133"/>
      <c r="P36" s="124" t="s">
        <v>1786</v>
      </c>
    </row>
    <row r="37" spans="1:16" ht="12.75">
      <c r="A37" s="125" t="s">
        <v>218</v>
      </c>
      <c r="B37" s="205"/>
      <c r="C37" s="127" t="s">
        <v>219</v>
      </c>
      <c r="D37" s="128" t="s">
        <v>859</v>
      </c>
      <c r="E37" s="129" t="s">
        <v>860</v>
      </c>
      <c r="F37" s="129" t="s">
        <v>861</v>
      </c>
      <c r="G37" s="129" t="s">
        <v>862</v>
      </c>
      <c r="H37" s="129" t="s">
        <v>1500</v>
      </c>
      <c r="I37" s="129" t="s">
        <v>1501</v>
      </c>
      <c r="J37" s="129" t="s">
        <v>1475</v>
      </c>
      <c r="K37" s="129" t="s">
        <v>1697</v>
      </c>
      <c r="L37" s="129" t="s">
        <v>1698</v>
      </c>
      <c r="M37" s="129" t="s">
        <v>1475</v>
      </c>
      <c r="N37" s="130" t="s">
        <v>1787</v>
      </c>
      <c r="O37" s="151"/>
      <c r="P37" s="152" t="s">
        <v>1986</v>
      </c>
    </row>
    <row r="38" spans="1:16" ht="12.75">
      <c r="A38" s="119" t="s">
        <v>1987</v>
      </c>
      <c r="B38" s="120">
        <v>45</v>
      </c>
      <c r="C38" s="121" t="s">
        <v>516</v>
      </c>
      <c r="D38" s="122" t="s">
        <v>744</v>
      </c>
      <c r="E38" s="110" t="s">
        <v>745</v>
      </c>
      <c r="F38" s="110" t="s">
        <v>746</v>
      </c>
      <c r="G38" s="110" t="s">
        <v>747</v>
      </c>
      <c r="H38" s="110" t="s">
        <v>1398</v>
      </c>
      <c r="I38" s="110" t="s">
        <v>1399</v>
      </c>
      <c r="J38" s="110" t="s">
        <v>1400</v>
      </c>
      <c r="K38" s="110" t="s">
        <v>1644</v>
      </c>
      <c r="L38" s="110" t="s">
        <v>1645</v>
      </c>
      <c r="M38" s="110" t="s">
        <v>1646</v>
      </c>
      <c r="N38" s="123" t="s">
        <v>1767</v>
      </c>
      <c r="O38" s="133"/>
      <c r="P38" s="124" t="s">
        <v>1771</v>
      </c>
    </row>
    <row r="39" spans="1:16" ht="12.75">
      <c r="A39" s="125" t="s">
        <v>258</v>
      </c>
      <c r="B39" s="205"/>
      <c r="C39" s="127" t="s">
        <v>27</v>
      </c>
      <c r="D39" s="128" t="s">
        <v>852</v>
      </c>
      <c r="E39" s="129" t="s">
        <v>749</v>
      </c>
      <c r="F39" s="129" t="s">
        <v>752</v>
      </c>
      <c r="G39" s="129" t="s">
        <v>749</v>
      </c>
      <c r="H39" s="129" t="s">
        <v>886</v>
      </c>
      <c r="I39" s="129" t="s">
        <v>886</v>
      </c>
      <c r="J39" s="129" t="s">
        <v>732</v>
      </c>
      <c r="K39" s="129" t="s">
        <v>732</v>
      </c>
      <c r="L39" s="129" t="s">
        <v>1647</v>
      </c>
      <c r="M39" s="129" t="s">
        <v>732</v>
      </c>
      <c r="N39" s="130" t="s">
        <v>1772</v>
      </c>
      <c r="O39" s="132"/>
      <c r="P39" s="131" t="s">
        <v>1988</v>
      </c>
    </row>
    <row r="40" spans="1:16" ht="12.75">
      <c r="A40" s="119" t="s">
        <v>1773</v>
      </c>
      <c r="B40" s="120">
        <v>49</v>
      </c>
      <c r="C40" s="121" t="s">
        <v>520</v>
      </c>
      <c r="D40" s="122" t="s">
        <v>725</v>
      </c>
      <c r="E40" s="110" t="s">
        <v>726</v>
      </c>
      <c r="F40" s="110" t="s">
        <v>727</v>
      </c>
      <c r="G40" s="110" t="s">
        <v>728</v>
      </c>
      <c r="H40" s="110" t="s">
        <v>1396</v>
      </c>
      <c r="I40" s="110" t="s">
        <v>1339</v>
      </c>
      <c r="J40" s="110" t="s">
        <v>1397</v>
      </c>
      <c r="K40" s="110" t="s">
        <v>1632</v>
      </c>
      <c r="L40" s="110" t="s">
        <v>1633</v>
      </c>
      <c r="M40" s="110" t="s">
        <v>1634</v>
      </c>
      <c r="N40" s="123" t="s">
        <v>1774</v>
      </c>
      <c r="O40" s="133"/>
      <c r="P40" s="124" t="s">
        <v>1775</v>
      </c>
    </row>
    <row r="41" spans="1:16" ht="12.75">
      <c r="A41" s="125" t="s">
        <v>200</v>
      </c>
      <c r="B41" s="205"/>
      <c r="C41" s="127" t="s">
        <v>247</v>
      </c>
      <c r="D41" s="128" t="s">
        <v>730</v>
      </c>
      <c r="E41" s="129" t="s">
        <v>843</v>
      </c>
      <c r="F41" s="129" t="s">
        <v>732</v>
      </c>
      <c r="G41" s="129" t="s">
        <v>733</v>
      </c>
      <c r="H41" s="129" t="s">
        <v>1503</v>
      </c>
      <c r="I41" s="129" t="s">
        <v>1504</v>
      </c>
      <c r="J41" s="129" t="s">
        <v>1446</v>
      </c>
      <c r="K41" s="129" t="s">
        <v>1415</v>
      </c>
      <c r="L41" s="129" t="s">
        <v>752</v>
      </c>
      <c r="M41" s="129" t="s">
        <v>699</v>
      </c>
      <c r="N41" s="130" t="s">
        <v>1776</v>
      </c>
      <c r="O41" s="151"/>
      <c r="P41" s="152" t="s">
        <v>1989</v>
      </c>
    </row>
    <row r="42" spans="1:16" ht="12.75">
      <c r="A42" s="119" t="s">
        <v>649</v>
      </c>
      <c r="B42" s="120">
        <v>37</v>
      </c>
      <c r="C42" s="121" t="s">
        <v>507</v>
      </c>
      <c r="D42" s="122" t="s">
        <v>793</v>
      </c>
      <c r="E42" s="110" t="s">
        <v>794</v>
      </c>
      <c r="F42" s="110" t="s">
        <v>795</v>
      </c>
      <c r="G42" s="110" t="s">
        <v>796</v>
      </c>
      <c r="H42" s="110" t="s">
        <v>1416</v>
      </c>
      <c r="I42" s="110" t="s">
        <v>1339</v>
      </c>
      <c r="J42" s="110" t="s">
        <v>1417</v>
      </c>
      <c r="K42" s="110" t="s">
        <v>1665</v>
      </c>
      <c r="L42" s="110" t="s">
        <v>1666</v>
      </c>
      <c r="M42" s="110" t="s">
        <v>1667</v>
      </c>
      <c r="N42" s="123" t="s">
        <v>1788</v>
      </c>
      <c r="O42" s="133"/>
      <c r="P42" s="124" t="s">
        <v>1789</v>
      </c>
    </row>
    <row r="43" spans="1:16" ht="12.75">
      <c r="A43" s="125" t="s">
        <v>278</v>
      </c>
      <c r="B43" s="205"/>
      <c r="C43" s="127" t="s">
        <v>279</v>
      </c>
      <c r="D43" s="128" t="s">
        <v>824</v>
      </c>
      <c r="E43" s="129" t="s">
        <v>879</v>
      </c>
      <c r="F43" s="129" t="s">
        <v>880</v>
      </c>
      <c r="G43" s="129" t="s">
        <v>881</v>
      </c>
      <c r="H43" s="129" t="s">
        <v>733</v>
      </c>
      <c r="I43" s="129" t="s">
        <v>1504</v>
      </c>
      <c r="J43" s="129" t="s">
        <v>722</v>
      </c>
      <c r="K43" s="129" t="s">
        <v>722</v>
      </c>
      <c r="L43" s="129" t="s">
        <v>683</v>
      </c>
      <c r="M43" s="129" t="s">
        <v>666</v>
      </c>
      <c r="N43" s="130" t="s">
        <v>684</v>
      </c>
      <c r="O43" s="132"/>
      <c r="P43" s="131" t="s">
        <v>1777</v>
      </c>
    </row>
    <row r="44" spans="1:16" ht="12.75">
      <c r="A44" s="119" t="s">
        <v>1990</v>
      </c>
      <c r="B44" s="120">
        <v>39</v>
      </c>
      <c r="C44" s="121" t="s">
        <v>509</v>
      </c>
      <c r="D44" s="122" t="s">
        <v>737</v>
      </c>
      <c r="E44" s="110" t="s">
        <v>738</v>
      </c>
      <c r="F44" s="110" t="s">
        <v>739</v>
      </c>
      <c r="G44" s="110" t="s">
        <v>709</v>
      </c>
      <c r="H44" s="110" t="s">
        <v>1406</v>
      </c>
      <c r="I44" s="110" t="s">
        <v>1407</v>
      </c>
      <c r="J44" s="110" t="s">
        <v>1408</v>
      </c>
      <c r="K44" s="110" t="s">
        <v>1648</v>
      </c>
      <c r="L44" s="110" t="s">
        <v>1649</v>
      </c>
      <c r="M44" s="110" t="s">
        <v>1650</v>
      </c>
      <c r="N44" s="123" t="s">
        <v>1778</v>
      </c>
      <c r="O44" s="133"/>
      <c r="P44" s="124" t="s">
        <v>1779</v>
      </c>
    </row>
    <row r="45" spans="1:16" ht="12.75">
      <c r="A45" s="125" t="s">
        <v>200</v>
      </c>
      <c r="B45" s="205"/>
      <c r="C45" s="127" t="s">
        <v>247</v>
      </c>
      <c r="D45" s="128" t="s">
        <v>741</v>
      </c>
      <c r="E45" s="129" t="s">
        <v>733</v>
      </c>
      <c r="F45" s="129" t="s">
        <v>731</v>
      </c>
      <c r="G45" s="129" t="s">
        <v>851</v>
      </c>
      <c r="H45" s="129" t="s">
        <v>1506</v>
      </c>
      <c r="I45" s="129" t="s">
        <v>1507</v>
      </c>
      <c r="J45" s="129" t="s">
        <v>730</v>
      </c>
      <c r="K45" s="129" t="s">
        <v>731</v>
      </c>
      <c r="L45" s="129" t="s">
        <v>732</v>
      </c>
      <c r="M45" s="129" t="s">
        <v>1383</v>
      </c>
      <c r="N45" s="130" t="s">
        <v>1405</v>
      </c>
      <c r="O45" s="132"/>
      <c r="P45" s="131" t="s">
        <v>1991</v>
      </c>
    </row>
    <row r="46" spans="1:16" ht="12.75">
      <c r="A46" s="119" t="s">
        <v>1992</v>
      </c>
      <c r="B46" s="120">
        <v>31</v>
      </c>
      <c r="C46" s="121" t="s">
        <v>501</v>
      </c>
      <c r="D46" s="122" t="s">
        <v>715</v>
      </c>
      <c r="E46" s="110" t="s">
        <v>716</v>
      </c>
      <c r="F46" s="110" t="s">
        <v>717</v>
      </c>
      <c r="G46" s="110" t="s">
        <v>718</v>
      </c>
      <c r="H46" s="110" t="s">
        <v>1426</v>
      </c>
      <c r="I46" s="110" t="s">
        <v>1427</v>
      </c>
      <c r="J46" s="110" t="s">
        <v>1428</v>
      </c>
      <c r="K46" s="110" t="s">
        <v>1654</v>
      </c>
      <c r="L46" s="110" t="s">
        <v>1655</v>
      </c>
      <c r="M46" s="110" t="s">
        <v>1656</v>
      </c>
      <c r="N46" s="123" t="s">
        <v>1790</v>
      </c>
      <c r="O46" s="133"/>
      <c r="P46" s="124" t="s">
        <v>1791</v>
      </c>
    </row>
    <row r="47" spans="1:16" ht="12.75">
      <c r="A47" s="125" t="s">
        <v>273</v>
      </c>
      <c r="B47" s="205"/>
      <c r="C47" s="127" t="s">
        <v>215</v>
      </c>
      <c r="D47" s="128" t="s">
        <v>876</v>
      </c>
      <c r="E47" s="129" t="s">
        <v>877</v>
      </c>
      <c r="F47" s="129" t="s">
        <v>877</v>
      </c>
      <c r="G47" s="129" t="s">
        <v>787</v>
      </c>
      <c r="H47" s="129" t="s">
        <v>1471</v>
      </c>
      <c r="I47" s="129" t="s">
        <v>1463</v>
      </c>
      <c r="J47" s="129" t="s">
        <v>789</v>
      </c>
      <c r="K47" s="129" t="s">
        <v>842</v>
      </c>
      <c r="L47" s="129" t="s">
        <v>1504</v>
      </c>
      <c r="M47" s="129" t="s">
        <v>842</v>
      </c>
      <c r="N47" s="130" t="s">
        <v>693</v>
      </c>
      <c r="O47" s="132"/>
      <c r="P47" s="131" t="s">
        <v>1993</v>
      </c>
    </row>
    <row r="48" spans="1:16" ht="12.75">
      <c r="A48" s="119" t="s">
        <v>1994</v>
      </c>
      <c r="B48" s="120">
        <v>38</v>
      </c>
      <c r="C48" s="121" t="s">
        <v>508</v>
      </c>
      <c r="D48" s="122" t="s">
        <v>777</v>
      </c>
      <c r="E48" s="110" t="s">
        <v>778</v>
      </c>
      <c r="F48" s="110" t="s">
        <v>779</v>
      </c>
      <c r="G48" s="110" t="s">
        <v>468</v>
      </c>
      <c r="H48" s="110" t="s">
        <v>1418</v>
      </c>
      <c r="I48" s="110" t="s">
        <v>1375</v>
      </c>
      <c r="J48" s="110" t="s">
        <v>1419</v>
      </c>
      <c r="K48" s="110" t="s">
        <v>1651</v>
      </c>
      <c r="L48" s="110" t="s">
        <v>1652</v>
      </c>
      <c r="M48" s="110" t="s">
        <v>1653</v>
      </c>
      <c r="N48" s="123" t="s">
        <v>1780</v>
      </c>
      <c r="O48" s="133"/>
      <c r="P48" s="124" t="s">
        <v>1781</v>
      </c>
    </row>
    <row r="49" spans="1:16" ht="12.75">
      <c r="A49" s="125" t="s">
        <v>284</v>
      </c>
      <c r="B49" s="205"/>
      <c r="C49" s="127" t="s">
        <v>78</v>
      </c>
      <c r="D49" s="128" t="s">
        <v>756</v>
      </c>
      <c r="E49" s="129" t="s">
        <v>867</v>
      </c>
      <c r="F49" s="129" t="s">
        <v>868</v>
      </c>
      <c r="G49" s="129" t="s">
        <v>869</v>
      </c>
      <c r="H49" s="129" t="s">
        <v>868</v>
      </c>
      <c r="I49" s="129" t="s">
        <v>1472</v>
      </c>
      <c r="J49" s="129" t="s">
        <v>1441</v>
      </c>
      <c r="K49" s="129" t="s">
        <v>1471</v>
      </c>
      <c r="L49" s="129" t="s">
        <v>723</v>
      </c>
      <c r="M49" s="129" t="s">
        <v>650</v>
      </c>
      <c r="N49" s="130" t="s">
        <v>720</v>
      </c>
      <c r="O49" s="132"/>
      <c r="P49" s="131" t="s">
        <v>1995</v>
      </c>
    </row>
    <row r="50" spans="1:16" ht="12.75">
      <c r="A50" s="119" t="s">
        <v>677</v>
      </c>
      <c r="B50" s="120">
        <v>46</v>
      </c>
      <c r="C50" s="121" t="s">
        <v>517</v>
      </c>
      <c r="D50" s="122" t="s">
        <v>763</v>
      </c>
      <c r="E50" s="110" t="s">
        <v>753</v>
      </c>
      <c r="F50" s="110" t="s">
        <v>689</v>
      </c>
      <c r="G50" s="110" t="s">
        <v>728</v>
      </c>
      <c r="H50" s="110" t="s">
        <v>1429</v>
      </c>
      <c r="I50" s="110" t="s">
        <v>1430</v>
      </c>
      <c r="J50" s="110" t="s">
        <v>1431</v>
      </c>
      <c r="K50" s="110" t="s">
        <v>1659</v>
      </c>
      <c r="L50" s="110" t="s">
        <v>1660</v>
      </c>
      <c r="M50" s="110" t="s">
        <v>1661</v>
      </c>
      <c r="N50" s="123" t="s">
        <v>1495</v>
      </c>
      <c r="O50" s="133"/>
      <c r="P50" s="124" t="s">
        <v>1792</v>
      </c>
    </row>
    <row r="51" spans="1:16" ht="12.75">
      <c r="A51" s="125" t="s">
        <v>278</v>
      </c>
      <c r="B51" s="205"/>
      <c r="C51" s="127" t="s">
        <v>30</v>
      </c>
      <c r="D51" s="128" t="s">
        <v>805</v>
      </c>
      <c r="E51" s="129" t="s">
        <v>824</v>
      </c>
      <c r="F51" s="129" t="s">
        <v>720</v>
      </c>
      <c r="G51" s="129" t="s">
        <v>767</v>
      </c>
      <c r="H51" s="129" t="s">
        <v>1508</v>
      </c>
      <c r="I51" s="129" t="s">
        <v>889</v>
      </c>
      <c r="J51" s="129" t="s">
        <v>1440</v>
      </c>
      <c r="K51" s="129" t="s">
        <v>1413</v>
      </c>
      <c r="L51" s="129" t="s">
        <v>886</v>
      </c>
      <c r="M51" s="129" t="s">
        <v>752</v>
      </c>
      <c r="N51" s="130" t="s">
        <v>623</v>
      </c>
      <c r="O51" s="132"/>
      <c r="P51" s="131" t="s">
        <v>1996</v>
      </c>
    </row>
    <row r="52" spans="1:16" ht="12.75">
      <c r="A52" s="119" t="s">
        <v>1997</v>
      </c>
      <c r="B52" s="120">
        <v>41</v>
      </c>
      <c r="C52" s="121" t="s">
        <v>511</v>
      </c>
      <c r="D52" s="122" t="s">
        <v>753</v>
      </c>
      <c r="E52" s="110" t="s">
        <v>744</v>
      </c>
      <c r="F52" s="110" t="s">
        <v>739</v>
      </c>
      <c r="G52" s="110" t="s">
        <v>754</v>
      </c>
      <c r="H52" s="110" t="s">
        <v>1409</v>
      </c>
      <c r="I52" s="110" t="s">
        <v>1410</v>
      </c>
      <c r="J52" s="110" t="s">
        <v>1411</v>
      </c>
      <c r="K52" s="110" t="s">
        <v>1662</v>
      </c>
      <c r="L52" s="110" t="s">
        <v>1663</v>
      </c>
      <c r="M52" s="110" t="s">
        <v>1664</v>
      </c>
      <c r="N52" s="123" t="s">
        <v>1782</v>
      </c>
      <c r="O52" s="133"/>
      <c r="P52" s="124" t="s">
        <v>1783</v>
      </c>
    </row>
    <row r="53" spans="1:16" ht="12.75">
      <c r="A53" s="125" t="s">
        <v>222</v>
      </c>
      <c r="B53" s="205"/>
      <c r="C53" s="127" t="s">
        <v>248</v>
      </c>
      <c r="D53" s="128" t="s">
        <v>757</v>
      </c>
      <c r="E53" s="129" t="s">
        <v>857</v>
      </c>
      <c r="F53" s="129" t="s">
        <v>756</v>
      </c>
      <c r="G53" s="129" t="s">
        <v>857</v>
      </c>
      <c r="H53" s="129" t="s">
        <v>921</v>
      </c>
      <c r="I53" s="129" t="s">
        <v>1509</v>
      </c>
      <c r="J53" s="129" t="s">
        <v>1550</v>
      </c>
      <c r="K53" s="129" t="s">
        <v>1441</v>
      </c>
      <c r="L53" s="129" t="s">
        <v>1441</v>
      </c>
      <c r="M53" s="129" t="s">
        <v>840</v>
      </c>
      <c r="N53" s="130" t="s">
        <v>647</v>
      </c>
      <c r="O53" s="132"/>
      <c r="P53" s="131" t="s">
        <v>1998</v>
      </c>
    </row>
    <row r="54" spans="1:16" ht="12.75">
      <c r="A54" s="119" t="s">
        <v>724</v>
      </c>
      <c r="B54" s="120">
        <v>56</v>
      </c>
      <c r="C54" s="121" t="s">
        <v>527</v>
      </c>
      <c r="D54" s="122" t="s">
        <v>932</v>
      </c>
      <c r="E54" s="110" t="s">
        <v>808</v>
      </c>
      <c r="F54" s="110" t="s">
        <v>933</v>
      </c>
      <c r="G54" s="110" t="s">
        <v>934</v>
      </c>
      <c r="H54" s="110" t="s">
        <v>1450</v>
      </c>
      <c r="I54" s="110" t="s">
        <v>1451</v>
      </c>
      <c r="J54" s="110" t="s">
        <v>1452</v>
      </c>
      <c r="K54" s="110" t="s">
        <v>1669</v>
      </c>
      <c r="L54" s="110" t="s">
        <v>1670</v>
      </c>
      <c r="M54" s="110" t="s">
        <v>1671</v>
      </c>
      <c r="N54" s="123" t="s">
        <v>1793</v>
      </c>
      <c r="O54" s="133"/>
      <c r="P54" s="124" t="s">
        <v>1794</v>
      </c>
    </row>
    <row r="55" spans="1:16" ht="12.75">
      <c r="A55" s="125" t="s">
        <v>278</v>
      </c>
      <c r="B55" s="205"/>
      <c r="C55" s="127" t="s">
        <v>279</v>
      </c>
      <c r="D55" s="128" t="s">
        <v>936</v>
      </c>
      <c r="E55" s="129" t="s">
        <v>889</v>
      </c>
      <c r="F55" s="129" t="s">
        <v>871</v>
      </c>
      <c r="G55" s="129" t="s">
        <v>937</v>
      </c>
      <c r="H55" s="129" t="s">
        <v>896</v>
      </c>
      <c r="I55" s="129" t="s">
        <v>1459</v>
      </c>
      <c r="J55" s="129" t="s">
        <v>1453</v>
      </c>
      <c r="K55" s="129" t="s">
        <v>844</v>
      </c>
      <c r="L55" s="129" t="s">
        <v>1446</v>
      </c>
      <c r="M55" s="129" t="s">
        <v>692</v>
      </c>
      <c r="N55" s="130" t="s">
        <v>1446</v>
      </c>
      <c r="O55" s="132"/>
      <c r="P55" s="131" t="s">
        <v>1999</v>
      </c>
    </row>
    <row r="56" spans="1:16" ht="12.75">
      <c r="A56" s="119" t="s">
        <v>2000</v>
      </c>
      <c r="B56" s="120">
        <v>40</v>
      </c>
      <c r="C56" s="121" t="s">
        <v>510</v>
      </c>
      <c r="D56" s="122" t="s">
        <v>769</v>
      </c>
      <c r="E56" s="110" t="s">
        <v>725</v>
      </c>
      <c r="F56" s="110" t="s">
        <v>770</v>
      </c>
      <c r="G56" s="110" t="s">
        <v>689</v>
      </c>
      <c r="H56" s="110" t="s">
        <v>1422</v>
      </c>
      <c r="I56" s="110" t="s">
        <v>1423</v>
      </c>
      <c r="J56" s="110" t="s">
        <v>1424</v>
      </c>
      <c r="K56" s="110" t="s">
        <v>1657</v>
      </c>
      <c r="L56" s="110" t="s">
        <v>1658</v>
      </c>
      <c r="M56" s="110" t="s">
        <v>1653</v>
      </c>
      <c r="N56" s="123" t="s">
        <v>1784</v>
      </c>
      <c r="O56" s="133"/>
      <c r="P56" s="124" t="s">
        <v>1785</v>
      </c>
    </row>
    <row r="57" spans="1:16" ht="12.75">
      <c r="A57" s="125" t="s">
        <v>289</v>
      </c>
      <c r="B57" s="205"/>
      <c r="C57" s="127" t="s">
        <v>154</v>
      </c>
      <c r="D57" s="128" t="s">
        <v>864</v>
      </c>
      <c r="E57" s="129" t="s">
        <v>722</v>
      </c>
      <c r="F57" s="129" t="s">
        <v>865</v>
      </c>
      <c r="G57" s="129" t="s">
        <v>788</v>
      </c>
      <c r="H57" s="129" t="s">
        <v>1413</v>
      </c>
      <c r="I57" s="129" t="s">
        <v>1471</v>
      </c>
      <c r="J57" s="129" t="s">
        <v>1433</v>
      </c>
      <c r="K57" s="129" t="s">
        <v>819</v>
      </c>
      <c r="L57" s="129" t="s">
        <v>1466</v>
      </c>
      <c r="M57" s="129" t="s">
        <v>767</v>
      </c>
      <c r="N57" s="130" t="s">
        <v>854</v>
      </c>
      <c r="O57" s="132"/>
      <c r="P57" s="131" t="s">
        <v>2001</v>
      </c>
    </row>
    <row r="58" spans="1:16" ht="12.75">
      <c r="A58" s="119" t="s">
        <v>2002</v>
      </c>
      <c r="B58" s="120">
        <v>44</v>
      </c>
      <c r="C58" s="121" t="s">
        <v>515</v>
      </c>
      <c r="D58" s="122" t="s">
        <v>821</v>
      </c>
      <c r="E58" s="110" t="s">
        <v>822</v>
      </c>
      <c r="F58" s="110" t="s">
        <v>802</v>
      </c>
      <c r="G58" s="110" t="s">
        <v>468</v>
      </c>
      <c r="H58" s="110" t="s">
        <v>1464</v>
      </c>
      <c r="I58" s="110" t="s">
        <v>1465</v>
      </c>
      <c r="J58" s="110" t="s">
        <v>1549</v>
      </c>
      <c r="K58" s="110" t="s">
        <v>1656</v>
      </c>
      <c r="L58" s="110" t="s">
        <v>1672</v>
      </c>
      <c r="M58" s="110" t="s">
        <v>1673</v>
      </c>
      <c r="N58" s="123" t="s">
        <v>1795</v>
      </c>
      <c r="O58" s="133"/>
      <c r="P58" s="124" t="s">
        <v>1796</v>
      </c>
    </row>
    <row r="59" spans="1:16" ht="12.75">
      <c r="A59" s="125" t="s">
        <v>289</v>
      </c>
      <c r="B59" s="205"/>
      <c r="C59" s="127" t="s">
        <v>113</v>
      </c>
      <c r="D59" s="128" t="s">
        <v>909</v>
      </c>
      <c r="E59" s="129" t="s">
        <v>910</v>
      </c>
      <c r="F59" s="129" t="s">
        <v>883</v>
      </c>
      <c r="G59" s="129" t="s">
        <v>819</v>
      </c>
      <c r="H59" s="129" t="s">
        <v>1511</v>
      </c>
      <c r="I59" s="129" t="s">
        <v>896</v>
      </c>
      <c r="J59" s="129" t="s">
        <v>819</v>
      </c>
      <c r="K59" s="129" t="s">
        <v>1433</v>
      </c>
      <c r="L59" s="129" t="s">
        <v>765</v>
      </c>
      <c r="M59" s="129" t="s">
        <v>1504</v>
      </c>
      <c r="N59" s="130" t="s">
        <v>767</v>
      </c>
      <c r="O59" s="132"/>
      <c r="P59" s="131" t="s">
        <v>2003</v>
      </c>
    </row>
    <row r="60" spans="1:16" ht="12.75">
      <c r="A60" s="119" t="s">
        <v>850</v>
      </c>
      <c r="B60" s="120">
        <v>54</v>
      </c>
      <c r="C60" s="121" t="s">
        <v>525</v>
      </c>
      <c r="D60" s="122" t="s">
        <v>899</v>
      </c>
      <c r="E60" s="110" t="s">
        <v>900</v>
      </c>
      <c r="F60" s="110" t="s">
        <v>901</v>
      </c>
      <c r="G60" s="110" t="s">
        <v>902</v>
      </c>
      <c r="H60" s="110" t="s">
        <v>1455</v>
      </c>
      <c r="I60" s="110" t="s">
        <v>1456</v>
      </c>
      <c r="J60" s="110" t="s">
        <v>1457</v>
      </c>
      <c r="K60" s="110" t="s">
        <v>1674</v>
      </c>
      <c r="L60" s="110" t="s">
        <v>1675</v>
      </c>
      <c r="M60" s="110" t="s">
        <v>1676</v>
      </c>
      <c r="N60" s="123" t="s">
        <v>1798</v>
      </c>
      <c r="O60" s="133"/>
      <c r="P60" s="124" t="s">
        <v>1799</v>
      </c>
    </row>
    <row r="61" spans="1:16" ht="12.75">
      <c r="A61" s="125" t="s">
        <v>273</v>
      </c>
      <c r="B61" s="205"/>
      <c r="C61" s="127" t="s">
        <v>215</v>
      </c>
      <c r="D61" s="128" t="s">
        <v>904</v>
      </c>
      <c r="E61" s="129" t="s">
        <v>905</v>
      </c>
      <c r="F61" s="129" t="s">
        <v>881</v>
      </c>
      <c r="G61" s="129" t="s">
        <v>906</v>
      </c>
      <c r="H61" s="129" t="s">
        <v>975</v>
      </c>
      <c r="I61" s="129" t="s">
        <v>905</v>
      </c>
      <c r="J61" s="129" t="s">
        <v>1459</v>
      </c>
      <c r="K61" s="129" t="s">
        <v>1458</v>
      </c>
      <c r="L61" s="129" t="s">
        <v>855</v>
      </c>
      <c r="M61" s="129" t="s">
        <v>1449</v>
      </c>
      <c r="N61" s="130" t="s">
        <v>845</v>
      </c>
      <c r="O61" s="132"/>
      <c r="P61" s="131" t="s">
        <v>2004</v>
      </c>
    </row>
    <row r="62" spans="1:16" ht="12.75">
      <c r="A62" s="119" t="s">
        <v>1797</v>
      </c>
      <c r="B62" s="120">
        <v>64</v>
      </c>
      <c r="C62" s="121" t="s">
        <v>535</v>
      </c>
      <c r="D62" s="122" t="s">
        <v>946</v>
      </c>
      <c r="E62" s="110" t="s">
        <v>947</v>
      </c>
      <c r="F62" s="110" t="s">
        <v>948</v>
      </c>
      <c r="G62" s="110" t="s">
        <v>949</v>
      </c>
      <c r="H62" s="110" t="s">
        <v>1478</v>
      </c>
      <c r="I62" s="110" t="s">
        <v>1479</v>
      </c>
      <c r="J62" s="110" t="s">
        <v>1480</v>
      </c>
      <c r="K62" s="110" t="s">
        <v>1677</v>
      </c>
      <c r="L62" s="110" t="s">
        <v>1678</v>
      </c>
      <c r="M62" s="110" t="s">
        <v>1679</v>
      </c>
      <c r="N62" s="123" t="s">
        <v>1800</v>
      </c>
      <c r="O62" s="151"/>
      <c r="P62" s="153" t="s">
        <v>1801</v>
      </c>
    </row>
    <row r="63" spans="1:16" ht="12.75">
      <c r="A63" s="125" t="s">
        <v>289</v>
      </c>
      <c r="B63" s="205"/>
      <c r="C63" s="127" t="s">
        <v>112</v>
      </c>
      <c r="D63" s="128" t="s">
        <v>951</v>
      </c>
      <c r="E63" s="129" t="s">
        <v>952</v>
      </c>
      <c r="F63" s="129" t="s">
        <v>953</v>
      </c>
      <c r="G63" s="129" t="s">
        <v>954</v>
      </c>
      <c r="H63" s="129" t="s">
        <v>1513</v>
      </c>
      <c r="I63" s="129" t="s">
        <v>936</v>
      </c>
      <c r="J63" s="129" t="s">
        <v>773</v>
      </c>
      <c r="K63" s="129" t="s">
        <v>1447</v>
      </c>
      <c r="L63" s="129" t="s">
        <v>1699</v>
      </c>
      <c r="M63" s="129" t="s">
        <v>854</v>
      </c>
      <c r="N63" s="130" t="s">
        <v>1504</v>
      </c>
      <c r="O63" s="132"/>
      <c r="P63" s="131" t="s">
        <v>2005</v>
      </c>
    </row>
    <row r="64" spans="1:16" ht="12.75">
      <c r="A64" s="119" t="s">
        <v>2006</v>
      </c>
      <c r="B64" s="120">
        <v>65</v>
      </c>
      <c r="C64" s="121" t="s">
        <v>536</v>
      </c>
      <c r="D64" s="122" t="s">
        <v>925</v>
      </c>
      <c r="E64" s="110" t="s">
        <v>926</v>
      </c>
      <c r="F64" s="110" t="s">
        <v>927</v>
      </c>
      <c r="G64" s="110" t="s">
        <v>603</v>
      </c>
      <c r="H64" s="110" t="s">
        <v>1460</v>
      </c>
      <c r="I64" s="110" t="s">
        <v>1461</v>
      </c>
      <c r="J64" s="110" t="s">
        <v>1462</v>
      </c>
      <c r="K64" s="110" t="s">
        <v>1680</v>
      </c>
      <c r="L64" s="110" t="s">
        <v>1681</v>
      </c>
      <c r="M64" s="110" t="s">
        <v>1682</v>
      </c>
      <c r="N64" s="123" t="s">
        <v>1802</v>
      </c>
      <c r="O64" s="133"/>
      <c r="P64" s="124" t="s">
        <v>1803</v>
      </c>
    </row>
    <row r="65" spans="1:16" ht="12.75">
      <c r="A65" s="125" t="s">
        <v>284</v>
      </c>
      <c r="B65" s="205"/>
      <c r="C65" s="127" t="s">
        <v>78</v>
      </c>
      <c r="D65" s="128" t="s">
        <v>929</v>
      </c>
      <c r="E65" s="129" t="s">
        <v>929</v>
      </c>
      <c r="F65" s="129" t="s">
        <v>930</v>
      </c>
      <c r="G65" s="129" t="s">
        <v>841</v>
      </c>
      <c r="H65" s="129" t="s">
        <v>1510</v>
      </c>
      <c r="I65" s="129" t="s">
        <v>930</v>
      </c>
      <c r="J65" s="129" t="s">
        <v>877</v>
      </c>
      <c r="K65" s="129" t="s">
        <v>824</v>
      </c>
      <c r="L65" s="129" t="s">
        <v>1463</v>
      </c>
      <c r="M65" s="129" t="s">
        <v>1414</v>
      </c>
      <c r="N65" s="130" t="s">
        <v>1413</v>
      </c>
      <c r="O65" s="132"/>
      <c r="P65" s="131" t="s">
        <v>2007</v>
      </c>
    </row>
    <row r="66" spans="1:16" ht="12.75">
      <c r="A66" s="119" t="s">
        <v>2008</v>
      </c>
      <c r="B66" s="120">
        <v>61</v>
      </c>
      <c r="C66" s="121" t="s">
        <v>532</v>
      </c>
      <c r="D66" s="122" t="s">
        <v>793</v>
      </c>
      <c r="E66" s="110" t="s">
        <v>912</v>
      </c>
      <c r="F66" s="110" t="s">
        <v>913</v>
      </c>
      <c r="G66" s="110" t="s">
        <v>914</v>
      </c>
      <c r="H66" s="110" t="s">
        <v>1473</v>
      </c>
      <c r="I66" s="110" t="s">
        <v>1474</v>
      </c>
      <c r="J66" s="110" t="s">
        <v>1551</v>
      </c>
      <c r="K66" s="110" t="s">
        <v>1683</v>
      </c>
      <c r="L66" s="110" t="s">
        <v>1684</v>
      </c>
      <c r="M66" s="110" t="s">
        <v>1685</v>
      </c>
      <c r="N66" s="123" t="s">
        <v>1804</v>
      </c>
      <c r="O66" s="133"/>
      <c r="P66" s="124" t="s">
        <v>1805</v>
      </c>
    </row>
    <row r="67" spans="1:16" ht="12.75">
      <c r="A67" s="125" t="s">
        <v>284</v>
      </c>
      <c r="B67" s="205"/>
      <c r="C67" s="127" t="s">
        <v>78</v>
      </c>
      <c r="D67" s="128" t="s">
        <v>791</v>
      </c>
      <c r="E67" s="129" t="s">
        <v>868</v>
      </c>
      <c r="F67" s="129" t="s">
        <v>650</v>
      </c>
      <c r="G67" s="129" t="s">
        <v>915</v>
      </c>
      <c r="H67" s="129" t="s">
        <v>1470</v>
      </c>
      <c r="I67" s="129" t="s">
        <v>857</v>
      </c>
      <c r="J67" s="129" t="s">
        <v>1425</v>
      </c>
      <c r="K67" s="129" t="s">
        <v>757</v>
      </c>
      <c r="L67" s="129" t="s">
        <v>788</v>
      </c>
      <c r="M67" s="129" t="s">
        <v>772</v>
      </c>
      <c r="N67" s="130" t="s">
        <v>1382</v>
      </c>
      <c r="O67" s="132" t="s">
        <v>1173</v>
      </c>
      <c r="P67" s="131" t="s">
        <v>2009</v>
      </c>
    </row>
    <row r="68" spans="1:16" ht="12.75">
      <c r="A68" s="119" t="s">
        <v>2010</v>
      </c>
      <c r="B68" s="120">
        <v>67</v>
      </c>
      <c r="C68" s="121" t="s">
        <v>539</v>
      </c>
      <c r="D68" s="122" t="s">
        <v>967</v>
      </c>
      <c r="E68" s="110" t="s">
        <v>968</v>
      </c>
      <c r="F68" s="110" t="s">
        <v>969</v>
      </c>
      <c r="G68" s="110" t="s">
        <v>970</v>
      </c>
      <c r="H68" s="110" t="s">
        <v>1490</v>
      </c>
      <c r="I68" s="110" t="s">
        <v>1491</v>
      </c>
      <c r="J68" s="110" t="s">
        <v>1492</v>
      </c>
      <c r="K68" s="110" t="s">
        <v>1686</v>
      </c>
      <c r="L68" s="110" t="s">
        <v>1687</v>
      </c>
      <c r="M68" s="110" t="s">
        <v>1688</v>
      </c>
      <c r="N68" s="123" t="s">
        <v>1806</v>
      </c>
      <c r="O68" s="133"/>
      <c r="P68" s="124" t="s">
        <v>1807</v>
      </c>
    </row>
    <row r="69" spans="1:16" ht="12.75">
      <c r="A69" s="125" t="s">
        <v>284</v>
      </c>
      <c r="B69" s="205"/>
      <c r="C69" s="127" t="s">
        <v>113</v>
      </c>
      <c r="D69" s="128" t="s">
        <v>972</v>
      </c>
      <c r="E69" s="129" t="s">
        <v>973</v>
      </c>
      <c r="F69" s="129" t="s">
        <v>974</v>
      </c>
      <c r="G69" s="129" t="s">
        <v>975</v>
      </c>
      <c r="H69" s="129" t="s">
        <v>1515</v>
      </c>
      <c r="I69" s="129" t="s">
        <v>1516</v>
      </c>
      <c r="J69" s="129" t="s">
        <v>1493</v>
      </c>
      <c r="K69" s="129" t="s">
        <v>883</v>
      </c>
      <c r="L69" s="129" t="s">
        <v>881</v>
      </c>
      <c r="M69" s="129" t="s">
        <v>1432</v>
      </c>
      <c r="N69" s="130" t="s">
        <v>855</v>
      </c>
      <c r="O69" s="132"/>
      <c r="P69" s="131" t="s">
        <v>2011</v>
      </c>
    </row>
    <row r="70" spans="1:16" ht="12.75">
      <c r="A70" s="119" t="s">
        <v>2012</v>
      </c>
      <c r="B70" s="120">
        <v>68</v>
      </c>
      <c r="C70" s="121" t="s">
        <v>540</v>
      </c>
      <c r="D70" s="122" t="s">
        <v>993</v>
      </c>
      <c r="E70" s="110" t="s">
        <v>994</v>
      </c>
      <c r="F70" s="110" t="s">
        <v>995</v>
      </c>
      <c r="G70" s="110" t="s">
        <v>996</v>
      </c>
      <c r="H70" s="110" t="s">
        <v>1494</v>
      </c>
      <c r="I70" s="110" t="s">
        <v>1495</v>
      </c>
      <c r="J70" s="110" t="s">
        <v>1496</v>
      </c>
      <c r="K70" s="110" t="s">
        <v>1689</v>
      </c>
      <c r="L70" s="110" t="s">
        <v>1690</v>
      </c>
      <c r="M70" s="110" t="s">
        <v>1691</v>
      </c>
      <c r="N70" s="123" t="s">
        <v>1808</v>
      </c>
      <c r="O70" s="133"/>
      <c r="P70" s="124" t="s">
        <v>1809</v>
      </c>
    </row>
    <row r="71" spans="1:16" ht="12.75">
      <c r="A71" s="125" t="s">
        <v>67</v>
      </c>
      <c r="B71" s="205"/>
      <c r="C71" s="127" t="s">
        <v>70</v>
      </c>
      <c r="D71" s="128" t="s">
        <v>998</v>
      </c>
      <c r="E71" s="129" t="s">
        <v>999</v>
      </c>
      <c r="F71" s="129" t="s">
        <v>1000</v>
      </c>
      <c r="G71" s="129" t="s">
        <v>1001</v>
      </c>
      <c r="H71" s="129" t="s">
        <v>1517</v>
      </c>
      <c r="I71" s="129" t="s">
        <v>1518</v>
      </c>
      <c r="J71" s="129" t="s">
        <v>1497</v>
      </c>
      <c r="K71" s="129" t="s">
        <v>1700</v>
      </c>
      <c r="L71" s="129" t="s">
        <v>1550</v>
      </c>
      <c r="M71" s="129" t="s">
        <v>857</v>
      </c>
      <c r="N71" s="130" t="s">
        <v>756</v>
      </c>
      <c r="O71" s="132"/>
      <c r="P71" s="131" t="s">
        <v>2013</v>
      </c>
    </row>
    <row r="72" spans="1:16" ht="12.75">
      <c r="A72" s="119" t="s">
        <v>2014</v>
      </c>
      <c r="B72" s="120">
        <v>69</v>
      </c>
      <c r="C72" s="121" t="s">
        <v>488</v>
      </c>
      <c r="D72" s="122" t="s">
        <v>1004</v>
      </c>
      <c r="E72" s="110" t="s">
        <v>1005</v>
      </c>
      <c r="F72" s="110" t="s">
        <v>1006</v>
      </c>
      <c r="G72" s="110" t="s">
        <v>1007</v>
      </c>
      <c r="H72" s="110" t="s">
        <v>1539</v>
      </c>
      <c r="I72" s="110" t="s">
        <v>1540</v>
      </c>
      <c r="J72" s="110" t="s">
        <v>1541</v>
      </c>
      <c r="K72" s="110" t="s">
        <v>1692</v>
      </c>
      <c r="L72" s="110" t="s">
        <v>1693</v>
      </c>
      <c r="M72" s="110" t="s">
        <v>1694</v>
      </c>
      <c r="N72" s="123" t="s">
        <v>1810</v>
      </c>
      <c r="O72" s="133" t="s">
        <v>988</v>
      </c>
      <c r="P72" s="124" t="s">
        <v>1811</v>
      </c>
    </row>
    <row r="73" spans="1:16" ht="12.75">
      <c r="A73" s="125" t="s">
        <v>67</v>
      </c>
      <c r="B73" s="205"/>
      <c r="C73" s="127" t="s">
        <v>74</v>
      </c>
      <c r="D73" s="128" t="s">
        <v>1009</v>
      </c>
      <c r="E73" s="129" t="s">
        <v>1010</v>
      </c>
      <c r="F73" s="129" t="s">
        <v>1011</v>
      </c>
      <c r="G73" s="129" t="s">
        <v>1012</v>
      </c>
      <c r="H73" s="129" t="s">
        <v>1542</v>
      </c>
      <c r="I73" s="129" t="s">
        <v>1543</v>
      </c>
      <c r="J73" s="129" t="s">
        <v>921</v>
      </c>
      <c r="K73" s="129" t="s">
        <v>841</v>
      </c>
      <c r="L73" s="129" t="s">
        <v>1701</v>
      </c>
      <c r="M73" s="129" t="s">
        <v>1471</v>
      </c>
      <c r="N73" s="130" t="s">
        <v>864</v>
      </c>
      <c r="O73" s="132"/>
      <c r="P73" s="131" t="s">
        <v>2015</v>
      </c>
    </row>
    <row r="74" spans="1:16" ht="12.75">
      <c r="A74" s="119"/>
      <c r="B74" s="120">
        <v>7</v>
      </c>
      <c r="C74" s="121" t="s">
        <v>458</v>
      </c>
      <c r="D74" s="122" t="s">
        <v>459</v>
      </c>
      <c r="E74" s="110" t="s">
        <v>460</v>
      </c>
      <c r="F74" s="110" t="s">
        <v>461</v>
      </c>
      <c r="G74" s="110" t="s">
        <v>462</v>
      </c>
      <c r="H74" s="110" t="s">
        <v>1333</v>
      </c>
      <c r="I74" s="110" t="s">
        <v>1334</v>
      </c>
      <c r="J74" s="110" t="s">
        <v>1335</v>
      </c>
      <c r="K74" s="110" t="s">
        <v>1566</v>
      </c>
      <c r="L74" s="110" t="s">
        <v>1567</v>
      </c>
      <c r="M74" s="110" t="s">
        <v>1568</v>
      </c>
      <c r="N74" s="123" t="s">
        <v>1437</v>
      </c>
      <c r="O74" s="197" t="s">
        <v>1965</v>
      </c>
      <c r="P74" s="198"/>
    </row>
    <row r="75" spans="1:16" ht="12.75">
      <c r="A75" s="125" t="s">
        <v>218</v>
      </c>
      <c r="B75" s="205"/>
      <c r="C75" s="127" t="s">
        <v>219</v>
      </c>
      <c r="D75" s="128" t="s">
        <v>472</v>
      </c>
      <c r="E75" s="129" t="s">
        <v>415</v>
      </c>
      <c r="F75" s="129" t="s">
        <v>559</v>
      </c>
      <c r="G75" s="129" t="s">
        <v>557</v>
      </c>
      <c r="H75" s="129" t="s">
        <v>444</v>
      </c>
      <c r="I75" s="129" t="s">
        <v>444</v>
      </c>
      <c r="J75" s="129" t="s">
        <v>435</v>
      </c>
      <c r="K75" s="129" t="s">
        <v>415</v>
      </c>
      <c r="L75" s="129" t="s">
        <v>445</v>
      </c>
      <c r="M75" s="129" t="s">
        <v>548</v>
      </c>
      <c r="N75" s="130" t="s">
        <v>416</v>
      </c>
      <c r="O75" s="199" t="s">
        <v>2018</v>
      </c>
      <c r="P75" s="158"/>
    </row>
    <row r="76" spans="1:16" ht="12.75">
      <c r="A76" s="119"/>
      <c r="B76" s="120">
        <v>8</v>
      </c>
      <c r="C76" s="121" t="s">
        <v>466</v>
      </c>
      <c r="D76" s="122" t="s">
        <v>467</v>
      </c>
      <c r="E76" s="110" t="s">
        <v>468</v>
      </c>
      <c r="F76" s="110" t="s">
        <v>469</v>
      </c>
      <c r="G76" s="110" t="s">
        <v>470</v>
      </c>
      <c r="H76" s="110" t="s">
        <v>1355</v>
      </c>
      <c r="I76" s="110" t="s">
        <v>1356</v>
      </c>
      <c r="J76" s="110" t="s">
        <v>1357</v>
      </c>
      <c r="K76" s="110" t="s">
        <v>1603</v>
      </c>
      <c r="L76" s="110" t="s">
        <v>1604</v>
      </c>
      <c r="M76" s="110" t="s">
        <v>1605</v>
      </c>
      <c r="N76" s="123"/>
      <c r="O76" s="197" t="s">
        <v>625</v>
      </c>
      <c r="P76" s="198"/>
    </row>
    <row r="77" spans="1:16" ht="12.75">
      <c r="A77" s="125" t="s">
        <v>218</v>
      </c>
      <c r="B77" s="205"/>
      <c r="C77" s="127" t="s">
        <v>215</v>
      </c>
      <c r="D77" s="128" t="s">
        <v>592</v>
      </c>
      <c r="E77" s="129" t="s">
        <v>593</v>
      </c>
      <c r="F77" s="129" t="s">
        <v>592</v>
      </c>
      <c r="G77" s="129" t="s">
        <v>579</v>
      </c>
      <c r="H77" s="129" t="s">
        <v>557</v>
      </c>
      <c r="I77" s="129" t="s">
        <v>455</v>
      </c>
      <c r="J77" s="129" t="s">
        <v>472</v>
      </c>
      <c r="K77" s="129" t="s">
        <v>472</v>
      </c>
      <c r="L77" s="129" t="s">
        <v>454</v>
      </c>
      <c r="M77" s="129" t="s">
        <v>1596</v>
      </c>
      <c r="N77" s="130"/>
      <c r="O77" s="199"/>
      <c r="P77" s="158"/>
    </row>
    <row r="78" spans="1:16" ht="12.75">
      <c r="A78" s="119"/>
      <c r="B78" s="120">
        <v>19</v>
      </c>
      <c r="C78" s="121" t="s">
        <v>489</v>
      </c>
      <c r="D78" s="122" t="s">
        <v>609</v>
      </c>
      <c r="E78" s="110" t="s">
        <v>610</v>
      </c>
      <c r="F78" s="110" t="s">
        <v>611</v>
      </c>
      <c r="G78" s="110" t="s">
        <v>612</v>
      </c>
      <c r="H78" s="110" t="s">
        <v>1370</v>
      </c>
      <c r="I78" s="110" t="s">
        <v>995</v>
      </c>
      <c r="J78" s="110" t="s">
        <v>1371</v>
      </c>
      <c r="K78" s="110" t="s">
        <v>1615</v>
      </c>
      <c r="L78" s="110" t="s">
        <v>1616</v>
      </c>
      <c r="M78" s="110" t="s">
        <v>1617</v>
      </c>
      <c r="N78" s="123"/>
      <c r="O78" s="197" t="s">
        <v>1710</v>
      </c>
      <c r="P78" s="198"/>
    </row>
    <row r="79" spans="1:16" ht="12.75">
      <c r="A79" s="125" t="s">
        <v>278</v>
      </c>
      <c r="B79" s="205"/>
      <c r="C79" s="127" t="s">
        <v>279</v>
      </c>
      <c r="D79" s="128" t="s">
        <v>647</v>
      </c>
      <c r="E79" s="129" t="s">
        <v>723</v>
      </c>
      <c r="F79" s="129" t="s">
        <v>542</v>
      </c>
      <c r="G79" s="129" t="s">
        <v>616</v>
      </c>
      <c r="H79" s="129" t="s">
        <v>542</v>
      </c>
      <c r="I79" s="129" t="s">
        <v>1366</v>
      </c>
      <c r="J79" s="129" t="s">
        <v>713</v>
      </c>
      <c r="K79" s="129" t="s">
        <v>1366</v>
      </c>
      <c r="L79" s="129" t="s">
        <v>1546</v>
      </c>
      <c r="M79" s="129" t="s">
        <v>1618</v>
      </c>
      <c r="N79" s="130"/>
      <c r="O79" s="199"/>
      <c r="P79" s="158"/>
    </row>
    <row r="80" spans="1:16" ht="12.75">
      <c r="A80" s="119"/>
      <c r="B80" s="120">
        <v>1</v>
      </c>
      <c r="C80" s="121" t="s">
        <v>409</v>
      </c>
      <c r="D80" s="122" t="s">
        <v>410</v>
      </c>
      <c r="E80" s="110" t="s">
        <v>411</v>
      </c>
      <c r="F80" s="110" t="s">
        <v>412</v>
      </c>
      <c r="G80" s="110" t="s">
        <v>413</v>
      </c>
      <c r="H80" s="110" t="s">
        <v>1327</v>
      </c>
      <c r="I80" s="110" t="s">
        <v>1328</v>
      </c>
      <c r="J80" s="110" t="s">
        <v>1329</v>
      </c>
      <c r="K80" s="110" t="s">
        <v>1702</v>
      </c>
      <c r="L80" s="110" t="s">
        <v>1703</v>
      </c>
      <c r="M80" s="110"/>
      <c r="N80" s="123"/>
      <c r="O80" s="197" t="s">
        <v>1537</v>
      </c>
      <c r="P80" s="198"/>
    </row>
    <row r="81" spans="1:16" ht="12.75">
      <c r="A81" s="125" t="s">
        <v>221</v>
      </c>
      <c r="B81" s="205"/>
      <c r="C81" s="127" t="s">
        <v>240</v>
      </c>
      <c r="D81" s="128" t="s">
        <v>435</v>
      </c>
      <c r="E81" s="129" t="s">
        <v>416</v>
      </c>
      <c r="F81" s="129" t="s">
        <v>416</v>
      </c>
      <c r="G81" s="129" t="s">
        <v>416</v>
      </c>
      <c r="H81" s="129" t="s">
        <v>416</v>
      </c>
      <c r="I81" s="129" t="s">
        <v>416</v>
      </c>
      <c r="J81" s="129" t="s">
        <v>416</v>
      </c>
      <c r="K81" s="129" t="s">
        <v>416</v>
      </c>
      <c r="L81" s="129" t="s">
        <v>416</v>
      </c>
      <c r="M81" s="129"/>
      <c r="N81" s="130"/>
      <c r="O81" s="199"/>
      <c r="P81" s="158"/>
    </row>
    <row r="82" spans="1:16" ht="12.75">
      <c r="A82" s="119"/>
      <c r="B82" s="120">
        <v>3</v>
      </c>
      <c r="C82" s="121" t="s">
        <v>419</v>
      </c>
      <c r="D82" s="122" t="s">
        <v>420</v>
      </c>
      <c r="E82" s="110" t="s">
        <v>421</v>
      </c>
      <c r="F82" s="110" t="s">
        <v>422</v>
      </c>
      <c r="G82" s="110" t="s">
        <v>423</v>
      </c>
      <c r="H82" s="110" t="s">
        <v>1330</v>
      </c>
      <c r="I82" s="110" t="s">
        <v>1331</v>
      </c>
      <c r="J82" s="110" t="s">
        <v>1332</v>
      </c>
      <c r="K82" s="110" t="s">
        <v>1704</v>
      </c>
      <c r="L82" s="110" t="s">
        <v>1705</v>
      </c>
      <c r="M82" s="110"/>
      <c r="N82" s="123"/>
      <c r="O82" s="197" t="s">
        <v>1706</v>
      </c>
      <c r="P82" s="198"/>
    </row>
    <row r="83" spans="1:16" ht="12.75">
      <c r="A83" s="125" t="s">
        <v>272</v>
      </c>
      <c r="B83" s="205"/>
      <c r="C83" s="127" t="s">
        <v>129</v>
      </c>
      <c r="D83" s="128" t="s">
        <v>541</v>
      </c>
      <c r="E83" s="129" t="s">
        <v>542</v>
      </c>
      <c r="F83" s="129" t="s">
        <v>415</v>
      </c>
      <c r="G83" s="129" t="s">
        <v>415</v>
      </c>
      <c r="H83" s="129" t="s">
        <v>541</v>
      </c>
      <c r="I83" s="129" t="s">
        <v>1351</v>
      </c>
      <c r="J83" s="129" t="s">
        <v>415</v>
      </c>
      <c r="K83" s="129" t="s">
        <v>435</v>
      </c>
      <c r="L83" s="129" t="s">
        <v>1707</v>
      </c>
      <c r="M83" s="129"/>
      <c r="N83" s="130"/>
      <c r="O83" s="199"/>
      <c r="P83" s="158"/>
    </row>
    <row r="84" spans="1:16" ht="12.75">
      <c r="A84" s="119"/>
      <c r="B84" s="120">
        <v>32</v>
      </c>
      <c r="C84" s="121" t="s">
        <v>502</v>
      </c>
      <c r="D84" s="122" t="s">
        <v>678</v>
      </c>
      <c r="E84" s="110" t="s">
        <v>679</v>
      </c>
      <c r="F84" s="110" t="s">
        <v>680</v>
      </c>
      <c r="G84" s="110" t="s">
        <v>681</v>
      </c>
      <c r="H84" s="110" t="s">
        <v>1377</v>
      </c>
      <c r="I84" s="110" t="s">
        <v>1378</v>
      </c>
      <c r="J84" s="110" t="s">
        <v>1379</v>
      </c>
      <c r="K84" s="110" t="s">
        <v>1708</v>
      </c>
      <c r="L84" s="110" t="s">
        <v>1709</v>
      </c>
      <c r="M84" s="110"/>
      <c r="N84" s="123"/>
      <c r="O84" s="197" t="s">
        <v>1710</v>
      </c>
      <c r="P84" s="198"/>
    </row>
    <row r="85" spans="1:16" ht="12.75">
      <c r="A85" s="125" t="s">
        <v>221</v>
      </c>
      <c r="B85" s="205"/>
      <c r="C85" s="127" t="s">
        <v>241</v>
      </c>
      <c r="D85" s="128" t="s">
        <v>665</v>
      </c>
      <c r="E85" s="129" t="s">
        <v>683</v>
      </c>
      <c r="F85" s="129" t="s">
        <v>683</v>
      </c>
      <c r="G85" s="129" t="s">
        <v>684</v>
      </c>
      <c r="H85" s="129" t="s">
        <v>1380</v>
      </c>
      <c r="I85" s="129" t="s">
        <v>1380</v>
      </c>
      <c r="J85" s="129" t="s">
        <v>1547</v>
      </c>
      <c r="K85" s="129" t="s">
        <v>1547</v>
      </c>
      <c r="L85" s="129" t="s">
        <v>798</v>
      </c>
      <c r="M85" s="129"/>
      <c r="N85" s="130"/>
      <c r="O85" s="199"/>
      <c r="P85" s="158"/>
    </row>
    <row r="86" spans="1:16" ht="12.75">
      <c r="A86" s="119"/>
      <c r="B86" s="120">
        <v>21</v>
      </c>
      <c r="C86" s="121" t="s">
        <v>491</v>
      </c>
      <c r="D86" s="122" t="s">
        <v>695</v>
      </c>
      <c r="E86" s="110" t="s">
        <v>696</v>
      </c>
      <c r="F86" s="110" t="s">
        <v>697</v>
      </c>
      <c r="G86" s="110" t="s">
        <v>429</v>
      </c>
      <c r="H86" s="110" t="s">
        <v>1386</v>
      </c>
      <c r="I86" s="110" t="s">
        <v>1387</v>
      </c>
      <c r="J86" s="110" t="s">
        <v>1388</v>
      </c>
      <c r="K86" s="110" t="s">
        <v>1597</v>
      </c>
      <c r="L86" s="110" t="s">
        <v>1598</v>
      </c>
      <c r="M86" s="110"/>
      <c r="N86" s="123"/>
      <c r="O86" s="197" t="s">
        <v>514</v>
      </c>
      <c r="P86" s="198"/>
    </row>
    <row r="87" spans="1:16" ht="12.75">
      <c r="A87" s="125" t="s">
        <v>258</v>
      </c>
      <c r="B87" s="205"/>
      <c r="C87" s="127" t="s">
        <v>217</v>
      </c>
      <c r="D87" s="128" t="s">
        <v>736</v>
      </c>
      <c r="E87" s="129" t="s">
        <v>699</v>
      </c>
      <c r="F87" s="129" t="s">
        <v>844</v>
      </c>
      <c r="G87" s="129" t="s">
        <v>845</v>
      </c>
      <c r="H87" s="129" t="s">
        <v>842</v>
      </c>
      <c r="I87" s="129" t="s">
        <v>683</v>
      </c>
      <c r="J87" s="129" t="s">
        <v>1404</v>
      </c>
      <c r="K87" s="129" t="s">
        <v>1404</v>
      </c>
      <c r="L87" s="129" t="s">
        <v>699</v>
      </c>
      <c r="M87" s="129"/>
      <c r="N87" s="130"/>
      <c r="O87" s="199"/>
      <c r="P87" s="158"/>
    </row>
    <row r="88" spans="1:16" ht="12.75">
      <c r="A88" s="119"/>
      <c r="B88" s="120">
        <v>50</v>
      </c>
      <c r="C88" s="121" t="s">
        <v>521</v>
      </c>
      <c r="D88" s="122" t="s">
        <v>814</v>
      </c>
      <c r="E88" s="110" t="s">
        <v>815</v>
      </c>
      <c r="F88" s="110" t="s">
        <v>816</v>
      </c>
      <c r="G88" s="110" t="s">
        <v>817</v>
      </c>
      <c r="H88" s="110" t="s">
        <v>1443</v>
      </c>
      <c r="I88" s="110" t="s">
        <v>1444</v>
      </c>
      <c r="J88" s="110" t="s">
        <v>1445</v>
      </c>
      <c r="K88" s="110" t="s">
        <v>1711</v>
      </c>
      <c r="L88" s="110" t="s">
        <v>1712</v>
      </c>
      <c r="M88" s="110"/>
      <c r="N88" s="123"/>
      <c r="O88" s="197" t="s">
        <v>1537</v>
      </c>
      <c r="P88" s="198"/>
    </row>
    <row r="89" spans="1:16" ht="12.75">
      <c r="A89" s="125" t="s">
        <v>289</v>
      </c>
      <c r="B89" s="205"/>
      <c r="C89" s="127" t="s">
        <v>99</v>
      </c>
      <c r="D89" s="128" t="s">
        <v>889</v>
      </c>
      <c r="E89" s="129" t="s">
        <v>881</v>
      </c>
      <c r="F89" s="129" t="s">
        <v>889</v>
      </c>
      <c r="G89" s="129" t="s">
        <v>773</v>
      </c>
      <c r="H89" s="129" t="s">
        <v>1505</v>
      </c>
      <c r="I89" s="129" t="s">
        <v>787</v>
      </c>
      <c r="J89" s="129" t="s">
        <v>766</v>
      </c>
      <c r="K89" s="129" t="s">
        <v>1505</v>
      </c>
      <c r="L89" s="129" t="s">
        <v>767</v>
      </c>
      <c r="M89" s="129"/>
      <c r="N89" s="130"/>
      <c r="O89" s="199"/>
      <c r="P89" s="158"/>
    </row>
    <row r="90" spans="1:16" ht="12.75">
      <c r="A90" s="119"/>
      <c r="B90" s="120">
        <v>34</v>
      </c>
      <c r="C90" s="121" t="s">
        <v>504</v>
      </c>
      <c r="D90" s="122" t="s">
        <v>800</v>
      </c>
      <c r="E90" s="110" t="s">
        <v>801</v>
      </c>
      <c r="F90" s="110" t="s">
        <v>802</v>
      </c>
      <c r="G90" s="110" t="s">
        <v>803</v>
      </c>
      <c r="H90" s="110" t="s">
        <v>1434</v>
      </c>
      <c r="I90" s="110" t="s">
        <v>1435</v>
      </c>
      <c r="J90" s="110" t="s">
        <v>1436</v>
      </c>
      <c r="K90" s="110" t="s">
        <v>1713</v>
      </c>
      <c r="L90" s="110" t="s">
        <v>1714</v>
      </c>
      <c r="M90" s="110"/>
      <c r="N90" s="123"/>
      <c r="O90" s="197" t="s">
        <v>1537</v>
      </c>
      <c r="P90" s="198"/>
    </row>
    <row r="91" spans="1:16" ht="12.75">
      <c r="A91" s="125" t="s">
        <v>278</v>
      </c>
      <c r="B91" s="205"/>
      <c r="C91" s="127" t="s">
        <v>96</v>
      </c>
      <c r="D91" s="128" t="s">
        <v>773</v>
      </c>
      <c r="E91" s="129" t="s">
        <v>883</v>
      </c>
      <c r="F91" s="129" t="s">
        <v>883</v>
      </c>
      <c r="G91" s="129" t="s">
        <v>765</v>
      </c>
      <c r="H91" s="129" t="s">
        <v>881</v>
      </c>
      <c r="I91" s="129" t="s">
        <v>865</v>
      </c>
      <c r="J91" s="129" t="s">
        <v>1448</v>
      </c>
      <c r="K91" s="129" t="s">
        <v>812</v>
      </c>
      <c r="L91" s="129" t="s">
        <v>1449</v>
      </c>
      <c r="M91" s="129"/>
      <c r="N91" s="130"/>
      <c r="O91" s="199"/>
      <c r="P91" s="158"/>
    </row>
    <row r="92" spans="1:16" ht="12.75">
      <c r="A92" s="119"/>
      <c r="B92" s="120">
        <v>35</v>
      </c>
      <c r="C92" s="121" t="s">
        <v>505</v>
      </c>
      <c r="D92" s="122" t="s">
        <v>832</v>
      </c>
      <c r="E92" s="110" t="s">
        <v>833</v>
      </c>
      <c r="F92" s="110" t="s">
        <v>561</v>
      </c>
      <c r="G92" s="110" t="s">
        <v>834</v>
      </c>
      <c r="H92" s="110" t="s">
        <v>1444</v>
      </c>
      <c r="I92" s="110" t="s">
        <v>1481</v>
      </c>
      <c r="J92" s="110" t="s">
        <v>1482</v>
      </c>
      <c r="K92" s="110" t="s">
        <v>1599</v>
      </c>
      <c r="L92" s="110" t="s">
        <v>1600</v>
      </c>
      <c r="M92" s="110"/>
      <c r="N92" s="123"/>
      <c r="O92" s="197" t="s">
        <v>839</v>
      </c>
      <c r="P92" s="198"/>
    </row>
    <row r="93" spans="1:16" ht="12.75">
      <c r="A93" s="125" t="s">
        <v>278</v>
      </c>
      <c r="B93" s="205"/>
      <c r="C93" s="127" t="s">
        <v>279</v>
      </c>
      <c r="D93" s="128" t="s">
        <v>774</v>
      </c>
      <c r="E93" s="129" t="s">
        <v>956</v>
      </c>
      <c r="F93" s="129" t="s">
        <v>789</v>
      </c>
      <c r="G93" s="129" t="s">
        <v>957</v>
      </c>
      <c r="H93" s="129" t="s">
        <v>1389</v>
      </c>
      <c r="I93" s="129" t="s">
        <v>684</v>
      </c>
      <c r="J93" s="129" t="s">
        <v>936</v>
      </c>
      <c r="K93" s="129" t="s">
        <v>854</v>
      </c>
      <c r="L93" s="129" t="s">
        <v>851</v>
      </c>
      <c r="M93" s="129"/>
      <c r="N93" s="130"/>
      <c r="O93" s="199"/>
      <c r="P93" s="158"/>
    </row>
    <row r="94" spans="1:16" ht="12.75">
      <c r="A94" s="119"/>
      <c r="B94" s="120">
        <v>59</v>
      </c>
      <c r="C94" s="121" t="s">
        <v>530</v>
      </c>
      <c r="D94" s="122" t="s">
        <v>939</v>
      </c>
      <c r="E94" s="110" t="s">
        <v>940</v>
      </c>
      <c r="F94" s="110" t="s">
        <v>679</v>
      </c>
      <c r="G94" s="110" t="s">
        <v>941</v>
      </c>
      <c r="H94" s="110" t="s">
        <v>1486</v>
      </c>
      <c r="I94" s="110" t="s">
        <v>1487</v>
      </c>
      <c r="J94" s="110" t="s">
        <v>1488</v>
      </c>
      <c r="K94" s="110" t="s">
        <v>1715</v>
      </c>
      <c r="L94" s="110" t="s">
        <v>1716</v>
      </c>
      <c r="M94" s="110"/>
      <c r="N94" s="123"/>
      <c r="O94" s="197" t="s">
        <v>625</v>
      </c>
      <c r="P94" s="198"/>
    </row>
    <row r="95" spans="1:16" ht="12.75">
      <c r="A95" s="125" t="s">
        <v>289</v>
      </c>
      <c r="B95" s="205"/>
      <c r="C95" s="127" t="s">
        <v>108</v>
      </c>
      <c r="D95" s="128" t="s">
        <v>924</v>
      </c>
      <c r="E95" s="129" t="s">
        <v>943</v>
      </c>
      <c r="F95" s="129" t="s">
        <v>924</v>
      </c>
      <c r="G95" s="129" t="s">
        <v>944</v>
      </c>
      <c r="H95" s="129" t="s">
        <v>952</v>
      </c>
      <c r="I95" s="129" t="s">
        <v>1514</v>
      </c>
      <c r="J95" s="129" t="s">
        <v>1489</v>
      </c>
      <c r="K95" s="129" t="s">
        <v>1548</v>
      </c>
      <c r="L95" s="129" t="s">
        <v>1476</v>
      </c>
      <c r="M95" s="129"/>
      <c r="N95" s="130"/>
      <c r="O95" s="199"/>
      <c r="P95" s="158"/>
    </row>
    <row r="96" spans="1:16" ht="12.75">
      <c r="A96" s="119"/>
      <c r="B96" s="120">
        <v>28</v>
      </c>
      <c r="C96" s="121" t="s">
        <v>498</v>
      </c>
      <c r="D96" s="122" t="s">
        <v>701</v>
      </c>
      <c r="E96" s="110" t="s">
        <v>702</v>
      </c>
      <c r="F96" s="110" t="s">
        <v>703</v>
      </c>
      <c r="G96" s="110" t="s">
        <v>704</v>
      </c>
      <c r="H96" s="110" t="s">
        <v>1401</v>
      </c>
      <c r="I96" s="110" t="s">
        <v>1402</v>
      </c>
      <c r="J96" s="110" t="s">
        <v>1403</v>
      </c>
      <c r="K96" s="110" t="s">
        <v>1717</v>
      </c>
      <c r="L96" s="110"/>
      <c r="M96" s="110"/>
      <c r="N96" s="123"/>
      <c r="O96" s="197" t="s">
        <v>1718</v>
      </c>
      <c r="P96" s="198"/>
    </row>
    <row r="97" spans="1:16" ht="12.75">
      <c r="A97" s="125" t="s">
        <v>200</v>
      </c>
      <c r="B97" s="205"/>
      <c r="C97" s="127" t="s">
        <v>154</v>
      </c>
      <c r="D97" s="128" t="s">
        <v>693</v>
      </c>
      <c r="E97" s="129" t="s">
        <v>854</v>
      </c>
      <c r="F97" s="129" t="s">
        <v>812</v>
      </c>
      <c r="G97" s="129" t="s">
        <v>855</v>
      </c>
      <c r="H97" s="129" t="s">
        <v>855</v>
      </c>
      <c r="I97" s="129" t="s">
        <v>854</v>
      </c>
      <c r="J97" s="129" t="s">
        <v>742</v>
      </c>
      <c r="K97" s="129" t="s">
        <v>692</v>
      </c>
      <c r="L97" s="129"/>
      <c r="M97" s="129"/>
      <c r="N97" s="130"/>
      <c r="O97" s="199"/>
      <c r="P97" s="158"/>
    </row>
    <row r="98" spans="1:16" ht="12.75">
      <c r="A98" s="119"/>
      <c r="B98" s="120">
        <v>12</v>
      </c>
      <c r="C98" s="121" t="s">
        <v>483</v>
      </c>
      <c r="D98" s="122" t="s">
        <v>568</v>
      </c>
      <c r="E98" s="110" t="s">
        <v>569</v>
      </c>
      <c r="F98" s="110" t="s">
        <v>570</v>
      </c>
      <c r="G98" s="110" t="s">
        <v>441</v>
      </c>
      <c r="H98" s="110" t="s">
        <v>1352</v>
      </c>
      <c r="I98" s="110" t="s">
        <v>1353</v>
      </c>
      <c r="J98" s="110" t="s">
        <v>1354</v>
      </c>
      <c r="K98" s="110"/>
      <c r="L98" s="110"/>
      <c r="M98" s="110"/>
      <c r="N98" s="123"/>
      <c r="O98" s="197" t="s">
        <v>1020</v>
      </c>
      <c r="P98" s="198"/>
    </row>
    <row r="99" spans="1:16" ht="12.75">
      <c r="A99" s="125" t="s">
        <v>218</v>
      </c>
      <c r="B99" s="205"/>
      <c r="C99" s="127" t="s">
        <v>219</v>
      </c>
      <c r="D99" s="128" t="s">
        <v>557</v>
      </c>
      <c r="E99" s="129" t="s">
        <v>572</v>
      </c>
      <c r="F99" s="129" t="s">
        <v>478</v>
      </c>
      <c r="G99" s="129" t="s">
        <v>559</v>
      </c>
      <c r="H99" s="129" t="s">
        <v>555</v>
      </c>
      <c r="I99" s="129" t="s">
        <v>555</v>
      </c>
      <c r="J99" s="129" t="s">
        <v>478</v>
      </c>
      <c r="K99" s="129"/>
      <c r="L99" s="129"/>
      <c r="M99" s="129"/>
      <c r="N99" s="130"/>
      <c r="O99" s="199"/>
      <c r="P99" s="158"/>
    </row>
    <row r="100" spans="1:16" ht="12.75">
      <c r="A100" s="119"/>
      <c r="B100" s="120">
        <v>51</v>
      </c>
      <c r="C100" s="121" t="s">
        <v>522</v>
      </c>
      <c r="D100" s="122" t="s">
        <v>807</v>
      </c>
      <c r="E100" s="110" t="s">
        <v>808</v>
      </c>
      <c r="F100" s="110" t="s">
        <v>809</v>
      </c>
      <c r="G100" s="110" t="s">
        <v>810</v>
      </c>
      <c r="H100" s="110" t="s">
        <v>1420</v>
      </c>
      <c r="I100" s="110" t="s">
        <v>1370</v>
      </c>
      <c r="J100" s="110" t="s">
        <v>1421</v>
      </c>
      <c r="K100" s="110"/>
      <c r="L100" s="110"/>
      <c r="M100" s="110"/>
      <c r="N100" s="123"/>
      <c r="O100" s="197" t="s">
        <v>514</v>
      </c>
      <c r="P100" s="198"/>
    </row>
    <row r="101" spans="1:16" ht="12.75">
      <c r="A101" s="125" t="s">
        <v>258</v>
      </c>
      <c r="B101" s="205"/>
      <c r="C101" s="127" t="s">
        <v>217</v>
      </c>
      <c r="D101" s="128" t="s">
        <v>786</v>
      </c>
      <c r="E101" s="129" t="s">
        <v>885</v>
      </c>
      <c r="F101" s="129" t="s">
        <v>886</v>
      </c>
      <c r="G101" s="129" t="s">
        <v>887</v>
      </c>
      <c r="H101" s="129" t="s">
        <v>1449</v>
      </c>
      <c r="I101" s="129" t="s">
        <v>742</v>
      </c>
      <c r="J101" s="129" t="s">
        <v>749</v>
      </c>
      <c r="K101" s="129"/>
      <c r="L101" s="129"/>
      <c r="M101" s="129"/>
      <c r="N101" s="130"/>
      <c r="O101" s="199"/>
      <c r="P101" s="158"/>
    </row>
    <row r="102" spans="1:16" ht="12.75">
      <c r="A102" s="119"/>
      <c r="B102" s="120">
        <v>36</v>
      </c>
      <c r="C102" s="121" t="s">
        <v>506</v>
      </c>
      <c r="D102" s="122" t="s">
        <v>782</v>
      </c>
      <c r="E102" s="110" t="s">
        <v>769</v>
      </c>
      <c r="F102" s="110" t="s">
        <v>783</v>
      </c>
      <c r="G102" s="110" t="s">
        <v>784</v>
      </c>
      <c r="H102" s="110" t="s">
        <v>1437</v>
      </c>
      <c r="I102" s="110" t="s">
        <v>1438</v>
      </c>
      <c r="J102" s="110" t="s">
        <v>1439</v>
      </c>
      <c r="K102" s="110"/>
      <c r="L102" s="110"/>
      <c r="M102" s="110"/>
      <c r="N102" s="123"/>
      <c r="O102" s="197" t="s">
        <v>1020</v>
      </c>
      <c r="P102" s="198"/>
    </row>
    <row r="103" spans="1:16" ht="12.75">
      <c r="A103" s="125" t="s">
        <v>289</v>
      </c>
      <c r="B103" s="205"/>
      <c r="C103" s="127" t="s">
        <v>112</v>
      </c>
      <c r="D103" s="128" t="s">
        <v>873</v>
      </c>
      <c r="E103" s="129" t="s">
        <v>874</v>
      </c>
      <c r="F103" s="129" t="s">
        <v>864</v>
      </c>
      <c r="G103" s="129" t="s">
        <v>875</v>
      </c>
      <c r="H103" s="129" t="s">
        <v>1476</v>
      </c>
      <c r="I103" s="129" t="s">
        <v>805</v>
      </c>
      <c r="J103" s="129" t="s">
        <v>1548</v>
      </c>
      <c r="K103" s="129"/>
      <c r="L103" s="129"/>
      <c r="M103" s="129"/>
      <c r="N103" s="130"/>
      <c r="O103" s="199"/>
      <c r="P103" s="158"/>
    </row>
    <row r="104" spans="1:16" ht="12.75">
      <c r="A104" s="119"/>
      <c r="B104" s="120">
        <v>60</v>
      </c>
      <c r="C104" s="121" t="s">
        <v>531</v>
      </c>
      <c r="D104" s="122" t="s">
        <v>916</v>
      </c>
      <c r="E104" s="110" t="s">
        <v>891</v>
      </c>
      <c r="F104" s="110" t="s">
        <v>688</v>
      </c>
      <c r="G104" s="110" t="s">
        <v>917</v>
      </c>
      <c r="H104" s="110" t="s">
        <v>1467</v>
      </c>
      <c r="I104" s="110" t="s">
        <v>1468</v>
      </c>
      <c r="J104" s="110" t="s">
        <v>1469</v>
      </c>
      <c r="K104" s="110"/>
      <c r="L104" s="110"/>
      <c r="M104" s="110"/>
      <c r="N104" s="123"/>
      <c r="O104" s="197" t="s">
        <v>1602</v>
      </c>
      <c r="P104" s="198"/>
    </row>
    <row r="105" spans="1:16" ht="12.75">
      <c r="A105" s="125" t="s">
        <v>222</v>
      </c>
      <c r="B105" s="205"/>
      <c r="C105" s="127" t="s">
        <v>247</v>
      </c>
      <c r="D105" s="128" t="s">
        <v>919</v>
      </c>
      <c r="E105" s="129" t="s">
        <v>920</v>
      </c>
      <c r="F105" s="129" t="s">
        <v>921</v>
      </c>
      <c r="G105" s="129" t="s">
        <v>922</v>
      </c>
      <c r="H105" s="129" t="s">
        <v>1512</v>
      </c>
      <c r="I105" s="129" t="s">
        <v>1454</v>
      </c>
      <c r="J105" s="129" t="s">
        <v>841</v>
      </c>
      <c r="K105" s="129"/>
      <c r="L105" s="129"/>
      <c r="M105" s="129"/>
      <c r="N105" s="130"/>
      <c r="O105" s="199"/>
      <c r="P105" s="158"/>
    </row>
    <row r="106" spans="1:16" ht="12.75">
      <c r="A106" s="119"/>
      <c r="B106" s="120">
        <v>57</v>
      </c>
      <c r="C106" s="121" t="s">
        <v>528</v>
      </c>
      <c r="D106" s="122" t="s">
        <v>958</v>
      </c>
      <c r="E106" s="110" t="s">
        <v>959</v>
      </c>
      <c r="F106" s="110" t="s">
        <v>960</v>
      </c>
      <c r="G106" s="110" t="s">
        <v>961</v>
      </c>
      <c r="H106" s="110" t="s">
        <v>1483</v>
      </c>
      <c r="I106" s="110" t="s">
        <v>1484</v>
      </c>
      <c r="J106" s="110" t="s">
        <v>1485</v>
      </c>
      <c r="K106" s="110"/>
      <c r="L106" s="110"/>
      <c r="M106" s="110"/>
      <c r="N106" s="123"/>
      <c r="O106" s="197" t="s">
        <v>1710</v>
      </c>
      <c r="P106" s="198"/>
    </row>
    <row r="107" spans="1:16" ht="12.75">
      <c r="A107" s="125" t="s">
        <v>289</v>
      </c>
      <c r="B107" s="205"/>
      <c r="C107" s="127" t="s">
        <v>292</v>
      </c>
      <c r="D107" s="128" t="s">
        <v>963</v>
      </c>
      <c r="E107" s="129" t="s">
        <v>964</v>
      </c>
      <c r="F107" s="129" t="s">
        <v>951</v>
      </c>
      <c r="G107" s="129" t="s">
        <v>965</v>
      </c>
      <c r="H107" s="129" t="s">
        <v>909</v>
      </c>
      <c r="I107" s="129" t="s">
        <v>924</v>
      </c>
      <c r="J107" s="129" t="s">
        <v>1477</v>
      </c>
      <c r="K107" s="129"/>
      <c r="L107" s="129"/>
      <c r="M107" s="129"/>
      <c r="N107" s="130"/>
      <c r="O107" s="199"/>
      <c r="P107" s="158"/>
    </row>
    <row r="108" spans="1:16" ht="12.75">
      <c r="A108" s="119"/>
      <c r="B108" s="120">
        <v>10</v>
      </c>
      <c r="C108" s="121" t="s">
        <v>481</v>
      </c>
      <c r="D108" s="122" t="s">
        <v>561</v>
      </c>
      <c r="E108" s="110" t="s">
        <v>562</v>
      </c>
      <c r="F108" s="110" t="s">
        <v>470</v>
      </c>
      <c r="G108" s="110" t="s">
        <v>563</v>
      </c>
      <c r="H108" s="110" t="s">
        <v>1330</v>
      </c>
      <c r="I108" s="110" t="s">
        <v>622</v>
      </c>
      <c r="J108" s="110"/>
      <c r="K108" s="110"/>
      <c r="L108" s="110"/>
      <c r="M108" s="110"/>
      <c r="N108" s="123"/>
      <c r="O108" s="197" t="s">
        <v>1519</v>
      </c>
      <c r="P108" s="198"/>
    </row>
    <row r="109" spans="1:16" ht="12.75">
      <c r="A109" s="125" t="s">
        <v>218</v>
      </c>
      <c r="B109" s="205"/>
      <c r="C109" s="127" t="s">
        <v>212</v>
      </c>
      <c r="D109" s="128" t="s">
        <v>555</v>
      </c>
      <c r="E109" s="129" t="s">
        <v>565</v>
      </c>
      <c r="F109" s="129" t="s">
        <v>555</v>
      </c>
      <c r="G109" s="129" t="s">
        <v>472</v>
      </c>
      <c r="H109" s="129" t="s">
        <v>479</v>
      </c>
      <c r="I109" s="129" t="s">
        <v>1520</v>
      </c>
      <c r="J109" s="129"/>
      <c r="K109" s="129"/>
      <c r="L109" s="129"/>
      <c r="M109" s="129"/>
      <c r="N109" s="130"/>
      <c r="O109" s="199"/>
      <c r="P109" s="158"/>
    </row>
    <row r="110" spans="1:16" ht="12.75">
      <c r="A110" s="119"/>
      <c r="B110" s="120">
        <v>16</v>
      </c>
      <c r="C110" s="121" t="s">
        <v>486</v>
      </c>
      <c r="D110" s="122" t="s">
        <v>584</v>
      </c>
      <c r="E110" s="110" t="s">
        <v>575</v>
      </c>
      <c r="F110" s="110" t="s">
        <v>585</v>
      </c>
      <c r="G110" s="110" t="s">
        <v>586</v>
      </c>
      <c r="H110" s="110" t="s">
        <v>1364</v>
      </c>
      <c r="I110" s="110" t="s">
        <v>1521</v>
      </c>
      <c r="J110" s="110"/>
      <c r="K110" s="110"/>
      <c r="L110" s="110"/>
      <c r="M110" s="110"/>
      <c r="N110" s="123"/>
      <c r="O110" s="197" t="s">
        <v>1519</v>
      </c>
      <c r="P110" s="198"/>
    </row>
    <row r="111" spans="1:16" ht="12.75">
      <c r="A111" s="125" t="s">
        <v>218</v>
      </c>
      <c r="B111" s="205"/>
      <c r="C111" s="127" t="s">
        <v>212</v>
      </c>
      <c r="D111" s="128" t="s">
        <v>559</v>
      </c>
      <c r="E111" s="129" t="s">
        <v>588</v>
      </c>
      <c r="F111" s="129" t="s">
        <v>579</v>
      </c>
      <c r="G111" s="129" t="s">
        <v>589</v>
      </c>
      <c r="H111" s="129" t="s">
        <v>579</v>
      </c>
      <c r="I111" s="129" t="s">
        <v>557</v>
      </c>
      <c r="J111" s="129"/>
      <c r="K111" s="129"/>
      <c r="L111" s="129"/>
      <c r="M111" s="129"/>
      <c r="N111" s="130"/>
      <c r="O111" s="199"/>
      <c r="P111" s="158"/>
    </row>
    <row r="112" spans="1:16" ht="12.75">
      <c r="A112" s="119"/>
      <c r="B112" s="120">
        <v>71</v>
      </c>
      <c r="C112" s="121" t="s">
        <v>480</v>
      </c>
      <c r="D112" s="122" t="s">
        <v>595</v>
      </c>
      <c r="E112" s="110" t="s">
        <v>603</v>
      </c>
      <c r="F112" s="110" t="s">
        <v>604</v>
      </c>
      <c r="G112" s="110" t="s">
        <v>604</v>
      </c>
      <c r="H112" s="110" t="s">
        <v>1522</v>
      </c>
      <c r="I112" s="110" t="s">
        <v>1523</v>
      </c>
      <c r="J112" s="110"/>
      <c r="K112" s="110"/>
      <c r="L112" s="110"/>
      <c r="M112" s="110"/>
      <c r="N112" s="123"/>
      <c r="O112" s="197" t="s">
        <v>1519</v>
      </c>
      <c r="P112" s="198"/>
    </row>
    <row r="113" spans="1:16" ht="12.75">
      <c r="A113" s="125" t="s">
        <v>218</v>
      </c>
      <c r="B113" s="205"/>
      <c r="C113" s="127" t="s">
        <v>225</v>
      </c>
      <c r="D113" s="128" t="s">
        <v>632</v>
      </c>
      <c r="E113" s="129" t="s">
        <v>606</v>
      </c>
      <c r="F113" s="129" t="s">
        <v>607</v>
      </c>
      <c r="G113" s="129" t="s">
        <v>641</v>
      </c>
      <c r="H113" s="129" t="s">
        <v>1524</v>
      </c>
      <c r="I113" s="129" t="s">
        <v>1525</v>
      </c>
      <c r="J113" s="129"/>
      <c r="K113" s="129"/>
      <c r="L113" s="129"/>
      <c r="M113" s="129"/>
      <c r="N113" s="130"/>
      <c r="O113" s="199"/>
      <c r="P113" s="158"/>
    </row>
    <row r="114" spans="1:16" ht="12.75">
      <c r="A114" s="119"/>
      <c r="B114" s="120">
        <v>24</v>
      </c>
      <c r="C114" s="121" t="s">
        <v>494</v>
      </c>
      <c r="D114" s="122" t="s">
        <v>634</v>
      </c>
      <c r="E114" s="110" t="s">
        <v>635</v>
      </c>
      <c r="F114" s="110" t="s">
        <v>636</v>
      </c>
      <c r="G114" s="110" t="s">
        <v>637</v>
      </c>
      <c r="H114" s="110" t="s">
        <v>1526</v>
      </c>
      <c r="I114" s="110" t="s">
        <v>1527</v>
      </c>
      <c r="J114" s="110"/>
      <c r="K114" s="110"/>
      <c r="L114" s="110"/>
      <c r="M114" s="110"/>
      <c r="N114" s="123"/>
      <c r="O114" s="197" t="s">
        <v>1519</v>
      </c>
      <c r="P114" s="198"/>
    </row>
    <row r="115" spans="1:16" ht="12.75">
      <c r="A115" s="125" t="s">
        <v>258</v>
      </c>
      <c r="B115" s="205"/>
      <c r="C115" s="127" t="s">
        <v>9</v>
      </c>
      <c r="D115" s="128" t="s">
        <v>542</v>
      </c>
      <c r="E115" s="129" t="s">
        <v>620</v>
      </c>
      <c r="F115" s="129" t="s">
        <v>620</v>
      </c>
      <c r="G115" s="129" t="s">
        <v>614</v>
      </c>
      <c r="H115" s="129" t="s">
        <v>616</v>
      </c>
      <c r="I115" s="129" t="s">
        <v>845</v>
      </c>
      <c r="J115" s="129"/>
      <c r="K115" s="129"/>
      <c r="L115" s="129"/>
      <c r="M115" s="129"/>
      <c r="N115" s="130"/>
      <c r="O115" s="199"/>
      <c r="P115" s="158"/>
    </row>
    <row r="116" spans="1:16" ht="12.75">
      <c r="A116" s="119"/>
      <c r="B116" s="120">
        <v>47</v>
      </c>
      <c r="C116" s="121" t="s">
        <v>518</v>
      </c>
      <c r="D116" s="122" t="s">
        <v>826</v>
      </c>
      <c r="E116" s="110" t="s">
        <v>827</v>
      </c>
      <c r="F116" s="110" t="s">
        <v>828</v>
      </c>
      <c r="G116" s="110" t="s">
        <v>829</v>
      </c>
      <c r="H116" s="110" t="s">
        <v>1528</v>
      </c>
      <c r="I116" s="110" t="s">
        <v>1529</v>
      </c>
      <c r="J116" s="110"/>
      <c r="K116" s="110"/>
      <c r="L116" s="110"/>
      <c r="M116" s="110"/>
      <c r="N116" s="123"/>
      <c r="O116" s="197" t="s">
        <v>1519</v>
      </c>
      <c r="P116" s="198"/>
    </row>
    <row r="117" spans="1:16" ht="12.75">
      <c r="A117" s="125" t="s">
        <v>289</v>
      </c>
      <c r="B117" s="205"/>
      <c r="C117" s="127" t="s">
        <v>31</v>
      </c>
      <c r="D117" s="128" t="s">
        <v>906</v>
      </c>
      <c r="E117" s="129" t="s">
        <v>924</v>
      </c>
      <c r="F117" s="129" t="s">
        <v>909</v>
      </c>
      <c r="G117" s="129" t="s">
        <v>873</v>
      </c>
      <c r="H117" s="129" t="s">
        <v>1432</v>
      </c>
      <c r="I117" s="129" t="s">
        <v>1530</v>
      </c>
      <c r="J117" s="129"/>
      <c r="K117" s="129"/>
      <c r="L117" s="129"/>
      <c r="M117" s="129"/>
      <c r="N117" s="130"/>
      <c r="O117" s="199"/>
      <c r="P117" s="158"/>
    </row>
    <row r="118" spans="1:16" ht="12.75">
      <c r="A118" s="119"/>
      <c r="B118" s="120">
        <v>66</v>
      </c>
      <c r="C118" s="121" t="s">
        <v>538</v>
      </c>
      <c r="D118" s="122" t="s">
        <v>622</v>
      </c>
      <c r="E118" s="110" t="s">
        <v>985</v>
      </c>
      <c r="F118" s="110" t="s">
        <v>986</v>
      </c>
      <c r="G118" s="110" t="s">
        <v>987</v>
      </c>
      <c r="H118" s="110" t="s">
        <v>1531</v>
      </c>
      <c r="I118" s="110" t="s">
        <v>1532</v>
      </c>
      <c r="J118" s="110"/>
      <c r="K118" s="110"/>
      <c r="L118" s="110"/>
      <c r="M118" s="110"/>
      <c r="N118" s="123"/>
      <c r="O118" s="197" t="s">
        <v>625</v>
      </c>
      <c r="P118" s="198"/>
    </row>
    <row r="119" spans="1:16" ht="12.75">
      <c r="A119" s="125" t="s">
        <v>284</v>
      </c>
      <c r="B119" s="205"/>
      <c r="C119" s="127" t="s">
        <v>78</v>
      </c>
      <c r="D119" s="128" t="s">
        <v>990</v>
      </c>
      <c r="E119" s="129" t="s">
        <v>991</v>
      </c>
      <c r="F119" s="129" t="s">
        <v>991</v>
      </c>
      <c r="G119" s="129" t="s">
        <v>930</v>
      </c>
      <c r="H119" s="129" t="s">
        <v>1533</v>
      </c>
      <c r="I119" s="129" t="s">
        <v>1534</v>
      </c>
      <c r="J119" s="129"/>
      <c r="K119" s="129"/>
      <c r="L119" s="129"/>
      <c r="M119" s="129"/>
      <c r="N119" s="130"/>
      <c r="O119" s="199"/>
      <c r="P119" s="158"/>
    </row>
    <row r="120" spans="1:16" ht="12.75">
      <c r="A120" s="119"/>
      <c r="B120" s="120">
        <v>48</v>
      </c>
      <c r="C120" s="121" t="s">
        <v>519</v>
      </c>
      <c r="D120" s="122" t="s">
        <v>1184</v>
      </c>
      <c r="E120" s="110" t="s">
        <v>1185</v>
      </c>
      <c r="F120" s="110" t="s">
        <v>1186</v>
      </c>
      <c r="G120" s="110" t="s">
        <v>1187</v>
      </c>
      <c r="H120" s="110" t="s">
        <v>1535</v>
      </c>
      <c r="I120" s="110" t="s">
        <v>1536</v>
      </c>
      <c r="J120" s="110"/>
      <c r="K120" s="110"/>
      <c r="L120" s="110"/>
      <c r="M120" s="110"/>
      <c r="N120" s="123"/>
      <c r="O120" s="197" t="s">
        <v>1537</v>
      </c>
      <c r="P120" s="198"/>
    </row>
    <row r="121" spans="1:16" ht="12.75">
      <c r="A121" s="125" t="s">
        <v>221</v>
      </c>
      <c r="B121" s="205"/>
      <c r="C121" s="127" t="s">
        <v>307</v>
      </c>
      <c r="D121" s="128" t="s">
        <v>1189</v>
      </c>
      <c r="E121" s="129" t="s">
        <v>1190</v>
      </c>
      <c r="F121" s="129" t="s">
        <v>1191</v>
      </c>
      <c r="G121" s="129" t="s">
        <v>1192</v>
      </c>
      <c r="H121" s="129" t="s">
        <v>1504</v>
      </c>
      <c r="I121" s="129" t="s">
        <v>1446</v>
      </c>
      <c r="J121" s="129"/>
      <c r="K121" s="129"/>
      <c r="L121" s="129"/>
      <c r="M121" s="129"/>
      <c r="N121" s="130"/>
      <c r="O121" s="199"/>
      <c r="P121" s="158"/>
    </row>
    <row r="122" spans="1:16" ht="12.75">
      <c r="A122" s="119"/>
      <c r="B122" s="120">
        <v>55</v>
      </c>
      <c r="C122" s="121" t="s">
        <v>526</v>
      </c>
      <c r="D122" s="122" t="s">
        <v>618</v>
      </c>
      <c r="E122" s="110" t="s">
        <v>619</v>
      </c>
      <c r="F122" s="110" t="s">
        <v>1176</v>
      </c>
      <c r="G122" s="110" t="s">
        <v>1177</v>
      </c>
      <c r="H122" s="110" t="s">
        <v>1538</v>
      </c>
      <c r="I122" s="110"/>
      <c r="J122" s="110"/>
      <c r="K122" s="110"/>
      <c r="L122" s="110"/>
      <c r="M122" s="110"/>
      <c r="N122" s="123"/>
      <c r="O122" s="197" t="s">
        <v>625</v>
      </c>
      <c r="P122" s="198"/>
    </row>
    <row r="123" spans="1:16" ht="12.75">
      <c r="A123" s="125" t="s">
        <v>289</v>
      </c>
      <c r="B123" s="205"/>
      <c r="C123" s="127" t="s">
        <v>41</v>
      </c>
      <c r="D123" s="128" t="s">
        <v>953</v>
      </c>
      <c r="E123" s="129" t="s">
        <v>909</v>
      </c>
      <c r="F123" s="129" t="s">
        <v>1179</v>
      </c>
      <c r="G123" s="129" t="s">
        <v>1350</v>
      </c>
      <c r="H123" s="129" t="s">
        <v>1466</v>
      </c>
      <c r="I123" s="129"/>
      <c r="J123" s="129"/>
      <c r="K123" s="129"/>
      <c r="L123" s="129"/>
      <c r="M123" s="129"/>
      <c r="N123" s="130"/>
      <c r="O123" s="199"/>
      <c r="P123" s="158"/>
    </row>
    <row r="124" spans="1:16" ht="12.75">
      <c r="A124" s="119"/>
      <c r="B124" s="120">
        <v>52</v>
      </c>
      <c r="C124" s="121" t="s">
        <v>523</v>
      </c>
      <c r="D124" s="122" t="s">
        <v>891</v>
      </c>
      <c r="E124" s="110" t="s">
        <v>892</v>
      </c>
      <c r="F124" s="110" t="s">
        <v>893</v>
      </c>
      <c r="G124" s="110" t="s">
        <v>894</v>
      </c>
      <c r="H124" s="110"/>
      <c r="I124" s="110"/>
      <c r="J124" s="110"/>
      <c r="K124" s="110"/>
      <c r="L124" s="110"/>
      <c r="M124" s="110"/>
      <c r="N124" s="123"/>
      <c r="O124" s="197" t="s">
        <v>625</v>
      </c>
      <c r="P124" s="198"/>
    </row>
    <row r="125" spans="1:16" ht="12.75">
      <c r="A125" s="125" t="s">
        <v>289</v>
      </c>
      <c r="B125" s="205"/>
      <c r="C125" s="127" t="s">
        <v>34</v>
      </c>
      <c r="D125" s="128" t="s">
        <v>865</v>
      </c>
      <c r="E125" s="129" t="s">
        <v>896</v>
      </c>
      <c r="F125" s="129" t="s">
        <v>765</v>
      </c>
      <c r="G125" s="129" t="s">
        <v>786</v>
      </c>
      <c r="H125" s="129"/>
      <c r="I125" s="129"/>
      <c r="J125" s="129"/>
      <c r="K125" s="129"/>
      <c r="L125" s="129"/>
      <c r="M125" s="129"/>
      <c r="N125" s="130"/>
      <c r="O125" s="199"/>
      <c r="P125" s="158"/>
    </row>
    <row r="126" spans="1:16" ht="12.75">
      <c r="A126" s="119"/>
      <c r="B126" s="120">
        <v>63</v>
      </c>
      <c r="C126" s="121" t="s">
        <v>534</v>
      </c>
      <c r="D126" s="122" t="s">
        <v>977</v>
      </c>
      <c r="E126" s="110" t="s">
        <v>978</v>
      </c>
      <c r="F126" s="110" t="s">
        <v>979</v>
      </c>
      <c r="G126" s="110" t="s">
        <v>980</v>
      </c>
      <c r="H126" s="110"/>
      <c r="I126" s="110"/>
      <c r="J126" s="110"/>
      <c r="K126" s="110"/>
      <c r="L126" s="110"/>
      <c r="M126" s="110"/>
      <c r="N126" s="123"/>
      <c r="O126" s="197" t="s">
        <v>1519</v>
      </c>
      <c r="P126" s="198"/>
    </row>
    <row r="127" spans="1:16" ht="12.75">
      <c r="A127" s="125" t="s">
        <v>289</v>
      </c>
      <c r="B127" s="205"/>
      <c r="C127" s="127" t="s">
        <v>154</v>
      </c>
      <c r="D127" s="128" t="s">
        <v>982</v>
      </c>
      <c r="E127" s="129" t="s">
        <v>953</v>
      </c>
      <c r="F127" s="129" t="s">
        <v>952</v>
      </c>
      <c r="G127" s="129" t="s">
        <v>983</v>
      </c>
      <c r="H127" s="129"/>
      <c r="I127" s="129"/>
      <c r="J127" s="129"/>
      <c r="K127" s="129"/>
      <c r="L127" s="129"/>
      <c r="M127" s="129"/>
      <c r="N127" s="130"/>
      <c r="O127" s="199"/>
      <c r="P127" s="158"/>
    </row>
    <row r="128" spans="1:16" ht="12.75">
      <c r="A128" s="119"/>
      <c r="B128" s="120">
        <v>42</v>
      </c>
      <c r="C128" s="121" t="s">
        <v>512</v>
      </c>
      <c r="D128" s="122" t="s">
        <v>745</v>
      </c>
      <c r="E128" s="110" t="s">
        <v>1014</v>
      </c>
      <c r="F128" s="110" t="s">
        <v>1015</v>
      </c>
      <c r="G128" s="110"/>
      <c r="H128" s="110"/>
      <c r="I128" s="110"/>
      <c r="J128" s="110"/>
      <c r="K128" s="110"/>
      <c r="L128" s="110"/>
      <c r="M128" s="110"/>
      <c r="N128" s="123"/>
      <c r="O128" s="197" t="s">
        <v>1020</v>
      </c>
      <c r="P128" s="198"/>
    </row>
    <row r="129" spans="1:16" ht="12.75">
      <c r="A129" s="125" t="s">
        <v>200</v>
      </c>
      <c r="B129" s="205"/>
      <c r="C129" s="127" t="s">
        <v>154</v>
      </c>
      <c r="D129" s="128" t="s">
        <v>1016</v>
      </c>
      <c r="E129" s="129" t="s">
        <v>742</v>
      </c>
      <c r="F129" s="129" t="s">
        <v>736</v>
      </c>
      <c r="G129" s="129"/>
      <c r="H129" s="129"/>
      <c r="I129" s="129"/>
      <c r="J129" s="129"/>
      <c r="K129" s="129"/>
      <c r="L129" s="129"/>
      <c r="M129" s="129"/>
      <c r="N129" s="130"/>
      <c r="O129" s="199"/>
      <c r="P129" s="158"/>
    </row>
    <row r="130" spans="1:16" ht="12.75">
      <c r="A130" s="119"/>
      <c r="B130" s="120">
        <v>58</v>
      </c>
      <c r="C130" s="121" t="s">
        <v>529</v>
      </c>
      <c r="D130" s="122" t="s">
        <v>1017</v>
      </c>
      <c r="E130" s="110" t="s">
        <v>1018</v>
      </c>
      <c r="F130" s="110" t="s">
        <v>1019</v>
      </c>
      <c r="G130" s="110"/>
      <c r="H130" s="110"/>
      <c r="I130" s="110"/>
      <c r="J130" s="110"/>
      <c r="K130" s="110"/>
      <c r="L130" s="110"/>
      <c r="M130" s="110"/>
      <c r="N130" s="123"/>
      <c r="O130" s="197" t="s">
        <v>1020</v>
      </c>
      <c r="P130" s="198"/>
    </row>
    <row r="131" spans="1:16" ht="12.75">
      <c r="A131" s="125" t="s">
        <v>289</v>
      </c>
      <c r="B131" s="205"/>
      <c r="C131" s="127" t="s">
        <v>108</v>
      </c>
      <c r="D131" s="128" t="s">
        <v>952</v>
      </c>
      <c r="E131" s="129" t="s">
        <v>951</v>
      </c>
      <c r="F131" s="129" t="s">
        <v>1021</v>
      </c>
      <c r="G131" s="129"/>
      <c r="H131" s="129"/>
      <c r="I131" s="129"/>
      <c r="J131" s="129"/>
      <c r="K131" s="129"/>
      <c r="L131" s="129"/>
      <c r="M131" s="129"/>
      <c r="N131" s="130"/>
      <c r="O131" s="199"/>
      <c r="P131" s="158"/>
    </row>
    <row r="132" spans="1:16" ht="12.75">
      <c r="A132" s="119"/>
      <c r="B132" s="120">
        <v>23</v>
      </c>
      <c r="C132" s="121" t="s">
        <v>493</v>
      </c>
      <c r="D132" s="122" t="s">
        <v>837</v>
      </c>
      <c r="E132" s="110" t="s">
        <v>838</v>
      </c>
      <c r="F132" s="110"/>
      <c r="G132" s="110"/>
      <c r="H132" s="110"/>
      <c r="I132" s="110"/>
      <c r="J132" s="110"/>
      <c r="K132" s="110"/>
      <c r="L132" s="110"/>
      <c r="M132" s="110"/>
      <c r="N132" s="123"/>
      <c r="O132" s="197" t="s">
        <v>839</v>
      </c>
      <c r="P132" s="198"/>
    </row>
    <row r="133" spans="1:16" ht="12.75">
      <c r="A133" s="125" t="s">
        <v>289</v>
      </c>
      <c r="B133" s="205"/>
      <c r="C133" s="127" t="s">
        <v>8</v>
      </c>
      <c r="D133" s="128" t="s">
        <v>840</v>
      </c>
      <c r="E133" s="129" t="s">
        <v>712</v>
      </c>
      <c r="F133" s="129"/>
      <c r="G133" s="129"/>
      <c r="H133" s="129"/>
      <c r="I133" s="129"/>
      <c r="J133" s="129"/>
      <c r="K133" s="129"/>
      <c r="L133" s="129"/>
      <c r="M133" s="129"/>
      <c r="N133" s="130"/>
      <c r="O133" s="199"/>
      <c r="P133" s="158"/>
    </row>
    <row r="134" spans="1:16" ht="12.75">
      <c r="A134" s="119"/>
      <c r="B134" s="120">
        <v>62</v>
      </c>
      <c r="C134" s="121" t="s">
        <v>533</v>
      </c>
      <c r="D134" s="122" t="s">
        <v>621</v>
      </c>
      <c r="E134" s="110" t="s">
        <v>622</v>
      </c>
      <c r="F134" s="110"/>
      <c r="G134" s="110"/>
      <c r="H134" s="110"/>
      <c r="I134" s="110"/>
      <c r="J134" s="110"/>
      <c r="K134" s="110"/>
      <c r="L134" s="110"/>
      <c r="M134" s="110"/>
      <c r="N134" s="123"/>
      <c r="O134" s="197" t="s">
        <v>625</v>
      </c>
      <c r="P134" s="198"/>
    </row>
    <row r="135" spans="1:16" ht="12.75">
      <c r="A135" s="125" t="s">
        <v>284</v>
      </c>
      <c r="B135" s="205"/>
      <c r="C135" s="127" t="s">
        <v>94</v>
      </c>
      <c r="D135" s="128" t="s">
        <v>991</v>
      </c>
      <c r="E135" s="129" t="s">
        <v>1022</v>
      </c>
      <c r="F135" s="129"/>
      <c r="G135" s="129"/>
      <c r="H135" s="129"/>
      <c r="I135" s="129"/>
      <c r="J135" s="129"/>
      <c r="K135" s="129"/>
      <c r="L135" s="129"/>
      <c r="M135" s="129"/>
      <c r="N135" s="130"/>
      <c r="O135" s="199"/>
      <c r="P135" s="158"/>
    </row>
    <row r="136" spans="1:16" ht="12.75">
      <c r="A136" s="119"/>
      <c r="B136" s="120">
        <v>9</v>
      </c>
      <c r="C136" s="121" t="s">
        <v>475</v>
      </c>
      <c r="D136" s="122" t="s">
        <v>476</v>
      </c>
      <c r="E136" s="110" t="s">
        <v>477</v>
      </c>
      <c r="F136" s="110"/>
      <c r="G136" s="110"/>
      <c r="H136" s="110"/>
      <c r="I136" s="110"/>
      <c r="J136" s="110"/>
      <c r="K136" s="110"/>
      <c r="L136" s="110"/>
      <c r="M136" s="110"/>
      <c r="N136" s="123"/>
      <c r="O136" s="197" t="s">
        <v>625</v>
      </c>
      <c r="P136" s="198"/>
    </row>
    <row r="137" spans="1:16" ht="12.75">
      <c r="A137" s="125" t="s">
        <v>218</v>
      </c>
      <c r="B137" s="205"/>
      <c r="C137" s="127" t="s">
        <v>225</v>
      </c>
      <c r="D137" s="128" t="s">
        <v>1198</v>
      </c>
      <c r="E137" s="129" t="s">
        <v>624</v>
      </c>
      <c r="F137" s="129"/>
      <c r="G137" s="129"/>
      <c r="H137" s="129"/>
      <c r="I137" s="129"/>
      <c r="J137" s="129"/>
      <c r="K137" s="129"/>
      <c r="L137" s="129"/>
      <c r="M137" s="129"/>
      <c r="N137" s="130"/>
      <c r="O137" s="199"/>
      <c r="P137" s="158"/>
    </row>
    <row r="138" spans="1:16" ht="12.75">
      <c r="A138" s="119"/>
      <c r="B138" s="120">
        <v>30</v>
      </c>
      <c r="C138" s="121" t="s">
        <v>500</v>
      </c>
      <c r="D138" s="122"/>
      <c r="E138" s="110"/>
      <c r="F138" s="110"/>
      <c r="G138" s="110"/>
      <c r="H138" s="110"/>
      <c r="I138" s="110"/>
      <c r="J138" s="110"/>
      <c r="K138" s="110"/>
      <c r="L138" s="110"/>
      <c r="M138" s="110"/>
      <c r="N138" s="123"/>
      <c r="O138" s="197" t="s">
        <v>625</v>
      </c>
      <c r="P138" s="198"/>
    </row>
    <row r="139" spans="1:16" ht="12.75">
      <c r="A139" s="125" t="s">
        <v>273</v>
      </c>
      <c r="B139" s="205"/>
      <c r="C139" s="127" t="s">
        <v>262</v>
      </c>
      <c r="D139" s="128"/>
      <c r="E139" s="129"/>
      <c r="F139" s="129"/>
      <c r="G139" s="129"/>
      <c r="H139" s="129"/>
      <c r="I139" s="129"/>
      <c r="J139" s="129"/>
      <c r="K139" s="129"/>
      <c r="L139" s="129"/>
      <c r="M139" s="129"/>
      <c r="N139" s="130"/>
      <c r="O139" s="199"/>
      <c r="P139" s="158"/>
    </row>
    <row r="140" spans="1:16" ht="12.75">
      <c r="A140" s="119"/>
      <c r="B140" s="120">
        <v>43</v>
      </c>
      <c r="C140" s="121" t="s">
        <v>513</v>
      </c>
      <c r="D140" s="122"/>
      <c r="E140" s="110"/>
      <c r="F140" s="110"/>
      <c r="G140" s="110"/>
      <c r="H140" s="110"/>
      <c r="I140" s="110"/>
      <c r="J140" s="110"/>
      <c r="K140" s="110"/>
      <c r="L140" s="110"/>
      <c r="M140" s="110"/>
      <c r="N140" s="123"/>
      <c r="O140" s="197" t="s">
        <v>514</v>
      </c>
      <c r="P140" s="198"/>
    </row>
    <row r="141" spans="1:16" ht="12.75">
      <c r="A141" s="125" t="s">
        <v>284</v>
      </c>
      <c r="B141" s="205"/>
      <c r="C141" s="127" t="s">
        <v>78</v>
      </c>
      <c r="D141" s="128"/>
      <c r="E141" s="129"/>
      <c r="F141" s="129"/>
      <c r="G141" s="129"/>
      <c r="H141" s="129"/>
      <c r="I141" s="129"/>
      <c r="J141" s="129"/>
      <c r="K141" s="129"/>
      <c r="L141" s="129"/>
      <c r="M141" s="129"/>
      <c r="N141" s="130"/>
      <c r="O141" s="199"/>
      <c r="P141" s="158"/>
    </row>
  </sheetData>
  <mergeCells count="5">
    <mergeCell ref="O6:O7"/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600" verticalDpi="600" orientation="landscape" paperSize="9" r:id="rId1"/>
  <rowBreaks count="2" manualBreakCount="2">
    <brk id="89" max="15" man="1"/>
    <brk id="13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64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26" customWidth="1"/>
    <col min="2" max="2" width="4.421875" style="26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4" customWidth="1"/>
    <col min="9" max="9" width="9.57421875" style="26" customWidth="1"/>
  </cols>
  <sheetData>
    <row r="1" ht="15">
      <c r="F1" s="66" t="str">
        <f>Startlist!$F1</f>
        <v> </v>
      </c>
    </row>
    <row r="2" ht="15.75">
      <c r="F2" s="1" t="str">
        <f>Startlist!$F2</f>
        <v>Grossi Toidukaubad Viru Rally 2012</v>
      </c>
    </row>
    <row r="3" ht="15">
      <c r="F3" s="66" t="str">
        <f>Startlist!$F3</f>
        <v>10.-11 August 2012</v>
      </c>
    </row>
    <row r="4" spans="6:8" ht="15">
      <c r="F4" s="66" t="str">
        <f>Startlist!$F4</f>
        <v>Rakvere, Lääne-Virumaa</v>
      </c>
      <c r="H4" s="33"/>
    </row>
    <row r="5" spans="6:8" ht="15.75">
      <c r="F5" s="1"/>
      <c r="H5" s="33"/>
    </row>
    <row r="6" spans="1:9" ht="15.75">
      <c r="A6" s="17" t="s">
        <v>172</v>
      </c>
      <c r="F6" s="1"/>
      <c r="H6" s="33"/>
      <c r="I6" s="57" t="s">
        <v>2016</v>
      </c>
    </row>
    <row r="7" spans="1:9" ht="12.75">
      <c r="A7" s="40"/>
      <c r="B7" s="41" t="s">
        <v>181</v>
      </c>
      <c r="C7" s="42" t="s">
        <v>310</v>
      </c>
      <c r="D7" s="43" t="s">
        <v>175</v>
      </c>
      <c r="E7" s="43" t="s">
        <v>176</v>
      </c>
      <c r="F7" s="44"/>
      <c r="G7" s="43" t="s">
        <v>177</v>
      </c>
      <c r="H7" s="45" t="s">
        <v>178</v>
      </c>
      <c r="I7" s="46" t="s">
        <v>173</v>
      </c>
    </row>
    <row r="8" spans="1:9" s="5" customFormat="1" ht="15" customHeight="1">
      <c r="A8" s="27" t="s">
        <v>329</v>
      </c>
      <c r="B8" s="27" t="s">
        <v>1813</v>
      </c>
      <c r="C8" s="28" t="s">
        <v>218</v>
      </c>
      <c r="D8" s="29" t="s">
        <v>157</v>
      </c>
      <c r="E8" s="29" t="s">
        <v>316</v>
      </c>
      <c r="F8" s="29" t="s">
        <v>202</v>
      </c>
      <c r="G8" s="29" t="s">
        <v>270</v>
      </c>
      <c r="H8" s="35" t="s">
        <v>219</v>
      </c>
      <c r="I8" s="37" t="s">
        <v>1625</v>
      </c>
    </row>
    <row r="9" spans="1:9" ht="15" customHeight="1">
      <c r="A9" s="61" t="s">
        <v>330</v>
      </c>
      <c r="B9" s="61" t="s">
        <v>1814</v>
      </c>
      <c r="C9" s="62" t="s">
        <v>218</v>
      </c>
      <c r="D9" s="63" t="s">
        <v>123</v>
      </c>
      <c r="E9" s="63" t="s">
        <v>124</v>
      </c>
      <c r="F9" s="63" t="s">
        <v>202</v>
      </c>
      <c r="G9" s="63" t="s">
        <v>270</v>
      </c>
      <c r="H9" s="64" t="s">
        <v>219</v>
      </c>
      <c r="I9" s="65" t="s">
        <v>1966</v>
      </c>
    </row>
    <row r="10" spans="1:9" ht="15" customHeight="1">
      <c r="A10" s="61" t="s">
        <v>331</v>
      </c>
      <c r="B10" s="61" t="s">
        <v>1815</v>
      </c>
      <c r="C10" s="62" t="s">
        <v>218</v>
      </c>
      <c r="D10" s="63" t="s">
        <v>168</v>
      </c>
      <c r="E10" s="63" t="s">
        <v>169</v>
      </c>
      <c r="F10" s="63" t="s">
        <v>202</v>
      </c>
      <c r="G10" s="63" t="s">
        <v>167</v>
      </c>
      <c r="H10" s="64" t="s">
        <v>225</v>
      </c>
      <c r="I10" s="65" t="s">
        <v>1967</v>
      </c>
    </row>
    <row r="11" spans="1:9" ht="15" customHeight="1">
      <c r="A11" s="61" t="s">
        <v>332</v>
      </c>
      <c r="B11" s="61" t="s">
        <v>1816</v>
      </c>
      <c r="C11" s="62" t="s">
        <v>218</v>
      </c>
      <c r="D11" s="63" t="s">
        <v>116</v>
      </c>
      <c r="E11" s="63" t="s">
        <v>117</v>
      </c>
      <c r="F11" s="63" t="s">
        <v>268</v>
      </c>
      <c r="G11" s="63" t="s">
        <v>118</v>
      </c>
      <c r="H11" s="64" t="s">
        <v>225</v>
      </c>
      <c r="I11" s="65" t="s">
        <v>1968</v>
      </c>
    </row>
    <row r="12" spans="1:9" ht="15" customHeight="1">
      <c r="A12" s="61" t="s">
        <v>333</v>
      </c>
      <c r="B12" s="61" t="s">
        <v>1817</v>
      </c>
      <c r="C12" s="62" t="s">
        <v>218</v>
      </c>
      <c r="D12" s="63" t="s">
        <v>227</v>
      </c>
      <c r="E12" s="63" t="s">
        <v>228</v>
      </c>
      <c r="F12" s="63" t="s">
        <v>202</v>
      </c>
      <c r="G12" s="63" t="s">
        <v>229</v>
      </c>
      <c r="H12" s="64" t="s">
        <v>225</v>
      </c>
      <c r="I12" s="65" t="s">
        <v>1969</v>
      </c>
    </row>
    <row r="13" spans="1:9" ht="15" customHeight="1">
      <c r="A13" s="61" t="s">
        <v>334</v>
      </c>
      <c r="B13" s="61" t="s">
        <v>1818</v>
      </c>
      <c r="C13" s="62" t="s">
        <v>218</v>
      </c>
      <c r="D13" s="63" t="s">
        <v>220</v>
      </c>
      <c r="E13" s="63" t="s">
        <v>277</v>
      </c>
      <c r="F13" s="63" t="s">
        <v>202</v>
      </c>
      <c r="G13" s="63" t="s">
        <v>167</v>
      </c>
      <c r="H13" s="64" t="s">
        <v>225</v>
      </c>
      <c r="I13" s="65" t="s">
        <v>1970</v>
      </c>
    </row>
    <row r="14" spans="1:9" ht="15" customHeight="1">
      <c r="A14" s="61" t="s">
        <v>335</v>
      </c>
      <c r="B14" s="61" t="s">
        <v>1819</v>
      </c>
      <c r="C14" s="62" t="s">
        <v>218</v>
      </c>
      <c r="D14" s="63" t="s">
        <v>4</v>
      </c>
      <c r="E14" s="63" t="s">
        <v>5</v>
      </c>
      <c r="F14" s="63" t="s">
        <v>267</v>
      </c>
      <c r="G14" s="63" t="s">
        <v>4</v>
      </c>
      <c r="H14" s="64" t="s">
        <v>219</v>
      </c>
      <c r="I14" s="65" t="s">
        <v>1971</v>
      </c>
    </row>
    <row r="15" spans="1:9" ht="15" customHeight="1">
      <c r="A15" s="61" t="s">
        <v>336</v>
      </c>
      <c r="B15" s="61" t="s">
        <v>1820</v>
      </c>
      <c r="C15" s="62" t="s">
        <v>200</v>
      </c>
      <c r="D15" s="63" t="s">
        <v>234</v>
      </c>
      <c r="E15" s="63" t="s">
        <v>122</v>
      </c>
      <c r="F15" s="63" t="s">
        <v>202</v>
      </c>
      <c r="G15" s="63" t="s">
        <v>235</v>
      </c>
      <c r="H15" s="64" t="s">
        <v>247</v>
      </c>
      <c r="I15" s="65" t="s">
        <v>1973</v>
      </c>
    </row>
    <row r="16" spans="1:9" ht="15" customHeight="1">
      <c r="A16" s="61" t="s">
        <v>337</v>
      </c>
      <c r="B16" s="61" t="s">
        <v>1821</v>
      </c>
      <c r="C16" s="62" t="s">
        <v>200</v>
      </c>
      <c r="D16" s="63" t="s">
        <v>232</v>
      </c>
      <c r="E16" s="63" t="s">
        <v>233</v>
      </c>
      <c r="F16" s="63" t="s">
        <v>202</v>
      </c>
      <c r="G16" s="63" t="s">
        <v>296</v>
      </c>
      <c r="H16" s="64" t="s">
        <v>247</v>
      </c>
      <c r="I16" s="65" t="s">
        <v>1975</v>
      </c>
    </row>
    <row r="17" spans="1:9" ht="15" customHeight="1">
      <c r="A17" s="61" t="s">
        <v>338</v>
      </c>
      <c r="B17" s="61" t="s">
        <v>1829</v>
      </c>
      <c r="C17" s="62" t="s">
        <v>258</v>
      </c>
      <c r="D17" s="63" t="s">
        <v>300</v>
      </c>
      <c r="E17" s="63" t="s">
        <v>301</v>
      </c>
      <c r="F17" s="63" t="s">
        <v>202</v>
      </c>
      <c r="G17" s="63" t="s">
        <v>302</v>
      </c>
      <c r="H17" s="64" t="s">
        <v>9</v>
      </c>
      <c r="I17" s="65" t="s">
        <v>1977</v>
      </c>
    </row>
    <row r="18" spans="1:9" ht="15" customHeight="1">
      <c r="A18" s="58"/>
      <c r="B18" s="58"/>
      <c r="C18" s="59"/>
      <c r="D18" s="39"/>
      <c r="E18" s="39"/>
      <c r="F18" s="39"/>
      <c r="G18" s="39"/>
      <c r="H18" s="60"/>
      <c r="I18" s="58"/>
    </row>
    <row r="19" spans="1:9" ht="15" customHeight="1">
      <c r="A19" s="58"/>
      <c r="B19" s="58"/>
      <c r="C19" s="59"/>
      <c r="D19" s="39"/>
      <c r="E19" s="39"/>
      <c r="F19" s="39"/>
      <c r="G19" s="39"/>
      <c r="H19" s="60"/>
      <c r="I19" s="57" t="s">
        <v>2017</v>
      </c>
    </row>
    <row r="20" spans="1:9" s="5" customFormat="1" ht="15" customHeight="1">
      <c r="A20" s="30" t="s">
        <v>329</v>
      </c>
      <c r="B20" s="30" t="s">
        <v>1813</v>
      </c>
      <c r="C20" s="31" t="s">
        <v>218</v>
      </c>
      <c r="D20" s="32" t="s">
        <v>157</v>
      </c>
      <c r="E20" s="32" t="s">
        <v>316</v>
      </c>
      <c r="F20" s="32" t="s">
        <v>202</v>
      </c>
      <c r="G20" s="32" t="s">
        <v>270</v>
      </c>
      <c r="H20" s="36" t="s">
        <v>219</v>
      </c>
      <c r="I20" s="38" t="s">
        <v>1625</v>
      </c>
    </row>
    <row r="21" spans="1:9" s="39" customFormat="1" ht="15" customHeight="1">
      <c r="A21" s="51" t="s">
        <v>330</v>
      </c>
      <c r="B21" s="51" t="s">
        <v>1814</v>
      </c>
      <c r="C21" s="52" t="s">
        <v>218</v>
      </c>
      <c r="D21" s="53" t="s">
        <v>123</v>
      </c>
      <c r="E21" s="53" t="s">
        <v>124</v>
      </c>
      <c r="F21" s="53" t="s">
        <v>202</v>
      </c>
      <c r="G21" s="53" t="s">
        <v>270</v>
      </c>
      <c r="H21" s="54" t="s">
        <v>219</v>
      </c>
      <c r="I21" s="55" t="s">
        <v>1966</v>
      </c>
    </row>
    <row r="22" spans="1:9" s="39" customFormat="1" ht="15" customHeight="1">
      <c r="A22" s="51" t="s">
        <v>331</v>
      </c>
      <c r="B22" s="51" t="s">
        <v>1815</v>
      </c>
      <c r="C22" s="52" t="s">
        <v>218</v>
      </c>
      <c r="D22" s="53" t="s">
        <v>168</v>
      </c>
      <c r="E22" s="53" t="s">
        <v>169</v>
      </c>
      <c r="F22" s="53" t="s">
        <v>202</v>
      </c>
      <c r="G22" s="53" t="s">
        <v>167</v>
      </c>
      <c r="H22" s="54" t="s">
        <v>225</v>
      </c>
      <c r="I22" s="55" t="s">
        <v>1967</v>
      </c>
    </row>
    <row r="23" spans="1:9" ht="15" customHeight="1">
      <c r="A23" s="47"/>
      <c r="B23" s="47"/>
      <c r="C23" s="48"/>
      <c r="D23" s="49"/>
      <c r="E23" s="49"/>
      <c r="F23" s="49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9"/>
      <c r="G24" s="49"/>
      <c r="H24" s="50"/>
      <c r="I24" s="57" t="s">
        <v>1822</v>
      </c>
    </row>
    <row r="25" spans="1:9" s="5" customFormat="1" ht="15" customHeight="1">
      <c r="A25" s="30" t="s">
        <v>329</v>
      </c>
      <c r="B25" s="30" t="s">
        <v>1823</v>
      </c>
      <c r="C25" s="31" t="s">
        <v>222</v>
      </c>
      <c r="D25" s="32" t="s">
        <v>84</v>
      </c>
      <c r="E25" s="32" t="s">
        <v>24</v>
      </c>
      <c r="F25" s="32" t="s">
        <v>209</v>
      </c>
      <c r="G25" s="32" t="s">
        <v>305</v>
      </c>
      <c r="H25" s="36" t="s">
        <v>248</v>
      </c>
      <c r="I25" s="38" t="s">
        <v>1783</v>
      </c>
    </row>
    <row r="26" spans="1:9" s="39" customFormat="1" ht="15" customHeight="1">
      <c r="A26" s="51"/>
      <c r="B26" s="51"/>
      <c r="C26" s="52"/>
      <c r="D26" s="53"/>
      <c r="E26" s="53"/>
      <c r="F26" s="53"/>
      <c r="G26" s="53"/>
      <c r="H26" s="54"/>
      <c r="I26" s="55"/>
    </row>
    <row r="27" spans="1:9" s="39" customFormat="1" ht="15" customHeight="1">
      <c r="A27" s="51"/>
      <c r="B27" s="51"/>
      <c r="C27" s="52"/>
      <c r="D27" s="53"/>
      <c r="E27" s="53"/>
      <c r="F27" s="53"/>
      <c r="G27" s="53"/>
      <c r="H27" s="54"/>
      <c r="I27" s="55"/>
    </row>
    <row r="28" spans="1:9" ht="15" customHeight="1">
      <c r="A28" s="47"/>
      <c r="B28" s="47"/>
      <c r="C28" s="48"/>
      <c r="D28" s="49"/>
      <c r="E28" s="49"/>
      <c r="F28" s="49"/>
      <c r="G28" s="49"/>
      <c r="H28" s="50"/>
      <c r="I28" s="47"/>
    </row>
    <row r="29" spans="1:9" ht="15" customHeight="1">
      <c r="A29" s="47"/>
      <c r="B29" s="47"/>
      <c r="C29" s="48"/>
      <c r="D29" s="49"/>
      <c r="E29" s="49"/>
      <c r="F29" s="49"/>
      <c r="G29" s="49"/>
      <c r="H29" s="50"/>
      <c r="I29" s="57" t="s">
        <v>1824</v>
      </c>
    </row>
    <row r="30" spans="1:9" s="5" customFormat="1" ht="15" customHeight="1">
      <c r="A30" s="30" t="s">
        <v>329</v>
      </c>
      <c r="B30" s="30" t="s">
        <v>1820</v>
      </c>
      <c r="C30" s="31" t="s">
        <v>200</v>
      </c>
      <c r="D30" s="32" t="s">
        <v>234</v>
      </c>
      <c r="E30" s="32" t="s">
        <v>122</v>
      </c>
      <c r="F30" s="32" t="s">
        <v>202</v>
      </c>
      <c r="G30" s="32" t="s">
        <v>235</v>
      </c>
      <c r="H30" s="36" t="s">
        <v>247</v>
      </c>
      <c r="I30" s="38" t="s">
        <v>1757</v>
      </c>
    </row>
    <row r="31" spans="1:9" ht="15" customHeight="1">
      <c r="A31" s="51" t="s">
        <v>330</v>
      </c>
      <c r="B31" s="51" t="s">
        <v>1821</v>
      </c>
      <c r="C31" s="52" t="s">
        <v>200</v>
      </c>
      <c r="D31" s="53" t="s">
        <v>232</v>
      </c>
      <c r="E31" s="53" t="s">
        <v>233</v>
      </c>
      <c r="F31" s="53" t="s">
        <v>202</v>
      </c>
      <c r="G31" s="53" t="s">
        <v>296</v>
      </c>
      <c r="H31" s="54" t="s">
        <v>247</v>
      </c>
      <c r="I31" s="55" t="s">
        <v>1825</v>
      </c>
    </row>
    <row r="32" spans="1:9" ht="15" customHeight="1">
      <c r="A32" s="51" t="s">
        <v>331</v>
      </c>
      <c r="B32" s="51" t="s">
        <v>1826</v>
      </c>
      <c r="C32" s="52" t="s">
        <v>200</v>
      </c>
      <c r="D32" s="53" t="s">
        <v>90</v>
      </c>
      <c r="E32" s="53" t="s">
        <v>91</v>
      </c>
      <c r="F32" s="53" t="s">
        <v>202</v>
      </c>
      <c r="G32" s="53" t="s">
        <v>296</v>
      </c>
      <c r="H32" s="54" t="s">
        <v>247</v>
      </c>
      <c r="I32" s="55" t="s">
        <v>1827</v>
      </c>
    </row>
    <row r="33" spans="1:9" ht="15" customHeight="1">
      <c r="A33" s="47"/>
      <c r="B33" s="47"/>
      <c r="C33" s="48"/>
      <c r="D33" s="49"/>
      <c r="E33" s="49"/>
      <c r="F33" s="49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9"/>
      <c r="G34" s="49"/>
      <c r="H34" s="50"/>
      <c r="I34" s="57" t="s">
        <v>1828</v>
      </c>
    </row>
    <row r="35" spans="1:9" s="5" customFormat="1" ht="15" customHeight="1">
      <c r="A35" s="30" t="s">
        <v>329</v>
      </c>
      <c r="B35" s="30" t="s">
        <v>1829</v>
      </c>
      <c r="C35" s="31" t="s">
        <v>258</v>
      </c>
      <c r="D35" s="32" t="s">
        <v>300</v>
      </c>
      <c r="E35" s="32" t="s">
        <v>301</v>
      </c>
      <c r="F35" s="32" t="s">
        <v>202</v>
      </c>
      <c r="G35" s="32" t="s">
        <v>302</v>
      </c>
      <c r="H35" s="36" t="s">
        <v>9</v>
      </c>
      <c r="I35" s="38" t="s">
        <v>1762</v>
      </c>
    </row>
    <row r="36" spans="1:9" ht="15" customHeight="1">
      <c r="A36" s="51" t="s">
        <v>330</v>
      </c>
      <c r="B36" s="51" t="s">
        <v>1830</v>
      </c>
      <c r="C36" s="52" t="s">
        <v>258</v>
      </c>
      <c r="D36" s="53" t="s">
        <v>127</v>
      </c>
      <c r="E36" s="53" t="s">
        <v>128</v>
      </c>
      <c r="F36" s="53" t="s">
        <v>268</v>
      </c>
      <c r="G36" s="53" t="s">
        <v>128</v>
      </c>
      <c r="H36" s="54" t="s">
        <v>285</v>
      </c>
      <c r="I36" s="55" t="s">
        <v>1831</v>
      </c>
    </row>
    <row r="37" spans="1:9" ht="15" customHeight="1">
      <c r="A37" s="51" t="s">
        <v>331</v>
      </c>
      <c r="B37" s="51" t="s">
        <v>1832</v>
      </c>
      <c r="C37" s="52" t="s">
        <v>258</v>
      </c>
      <c r="D37" s="53" t="s">
        <v>86</v>
      </c>
      <c r="E37" s="53" t="s">
        <v>87</v>
      </c>
      <c r="F37" s="53" t="s">
        <v>202</v>
      </c>
      <c r="G37" s="53" t="s">
        <v>288</v>
      </c>
      <c r="H37" s="54" t="s">
        <v>27</v>
      </c>
      <c r="I37" s="55" t="s">
        <v>1833</v>
      </c>
    </row>
    <row r="38" spans="1:9" s="39" customFormat="1" ht="15" customHeight="1">
      <c r="A38" s="47"/>
      <c r="B38" s="47"/>
      <c r="C38" s="48"/>
      <c r="D38" s="49"/>
      <c r="E38" s="49"/>
      <c r="F38" s="49"/>
      <c r="G38" s="49"/>
      <c r="H38" s="50"/>
      <c r="I38" s="47"/>
    </row>
    <row r="39" spans="1:9" s="39" customFormat="1" ht="15" customHeight="1">
      <c r="A39" s="47"/>
      <c r="B39" s="47"/>
      <c r="C39" s="48"/>
      <c r="D39" s="49"/>
      <c r="E39" s="49"/>
      <c r="F39" s="49"/>
      <c r="G39" s="49"/>
      <c r="H39" s="50"/>
      <c r="I39" s="57" t="s">
        <v>1834</v>
      </c>
    </row>
    <row r="40" spans="1:9" s="5" customFormat="1" ht="15" customHeight="1">
      <c r="A40" s="30" t="s">
        <v>329</v>
      </c>
      <c r="B40" s="30" t="s">
        <v>1835</v>
      </c>
      <c r="C40" s="31" t="s">
        <v>273</v>
      </c>
      <c r="D40" s="32" t="s">
        <v>298</v>
      </c>
      <c r="E40" s="32" t="s">
        <v>299</v>
      </c>
      <c r="F40" s="32" t="s">
        <v>202</v>
      </c>
      <c r="G40" s="32" t="s">
        <v>229</v>
      </c>
      <c r="H40" s="36" t="s">
        <v>212</v>
      </c>
      <c r="I40" s="38" t="s">
        <v>1764</v>
      </c>
    </row>
    <row r="41" spans="1:9" ht="15" customHeight="1">
      <c r="A41" s="51" t="s">
        <v>330</v>
      </c>
      <c r="B41" s="51" t="s">
        <v>1836</v>
      </c>
      <c r="C41" s="52" t="s">
        <v>273</v>
      </c>
      <c r="D41" s="53" t="s">
        <v>35</v>
      </c>
      <c r="E41" s="53" t="s">
        <v>36</v>
      </c>
      <c r="F41" s="53" t="s">
        <v>37</v>
      </c>
      <c r="G41" s="53" t="s">
        <v>38</v>
      </c>
      <c r="H41" s="54" t="s">
        <v>241</v>
      </c>
      <c r="I41" s="55" t="s">
        <v>1837</v>
      </c>
    </row>
    <row r="42" spans="1:9" ht="15" customHeight="1">
      <c r="A42" s="51" t="s">
        <v>331</v>
      </c>
      <c r="B42" s="51" t="s">
        <v>1838</v>
      </c>
      <c r="C42" s="52" t="s">
        <v>273</v>
      </c>
      <c r="D42" s="53" t="s">
        <v>263</v>
      </c>
      <c r="E42" s="53" t="s">
        <v>264</v>
      </c>
      <c r="F42" s="53" t="s">
        <v>209</v>
      </c>
      <c r="G42" s="53" t="s">
        <v>276</v>
      </c>
      <c r="H42" s="54" t="s">
        <v>215</v>
      </c>
      <c r="I42" s="55" t="s">
        <v>1362</v>
      </c>
    </row>
    <row r="43" spans="1:9" ht="15" customHeight="1">
      <c r="A43" s="58"/>
      <c r="B43" s="58"/>
      <c r="C43" s="59"/>
      <c r="D43" s="39"/>
      <c r="E43" s="39"/>
      <c r="F43" s="39"/>
      <c r="G43" s="39"/>
      <c r="H43" s="60"/>
      <c r="I43" s="58"/>
    </row>
    <row r="44" spans="1:9" ht="15" customHeight="1">
      <c r="A44" s="58"/>
      <c r="B44" s="58"/>
      <c r="C44" s="59"/>
      <c r="D44" s="39"/>
      <c r="E44" s="39"/>
      <c r="F44" s="39"/>
      <c r="G44" s="39"/>
      <c r="H44" s="60"/>
      <c r="I44" s="57" t="s">
        <v>1828</v>
      </c>
    </row>
    <row r="45" spans="1:9" s="5" customFormat="1" ht="15" customHeight="1">
      <c r="A45" s="30" t="s">
        <v>329</v>
      </c>
      <c r="B45" s="30" t="s">
        <v>1839</v>
      </c>
      <c r="C45" s="31" t="s">
        <v>278</v>
      </c>
      <c r="D45" s="32" t="s">
        <v>21</v>
      </c>
      <c r="E45" s="32" t="s">
        <v>269</v>
      </c>
      <c r="F45" s="32" t="s">
        <v>202</v>
      </c>
      <c r="G45" s="32" t="s">
        <v>296</v>
      </c>
      <c r="H45" s="36" t="s">
        <v>279</v>
      </c>
      <c r="I45" s="38" t="s">
        <v>1789</v>
      </c>
    </row>
    <row r="46" spans="1:9" s="39" customFormat="1" ht="15" customHeight="1">
      <c r="A46" s="51" t="s">
        <v>330</v>
      </c>
      <c r="B46" s="51" t="s">
        <v>1840</v>
      </c>
      <c r="C46" s="52" t="s">
        <v>278</v>
      </c>
      <c r="D46" s="53" t="s">
        <v>28</v>
      </c>
      <c r="E46" s="53" t="s">
        <v>29</v>
      </c>
      <c r="F46" s="53" t="s">
        <v>202</v>
      </c>
      <c r="G46" s="53" t="s">
        <v>282</v>
      </c>
      <c r="H46" s="54" t="s">
        <v>30</v>
      </c>
      <c r="I46" s="55" t="s">
        <v>1841</v>
      </c>
    </row>
    <row r="47" spans="1:9" s="39" customFormat="1" ht="15" customHeight="1">
      <c r="A47" s="51" t="s">
        <v>331</v>
      </c>
      <c r="B47" s="51" t="s">
        <v>1842</v>
      </c>
      <c r="C47" s="52" t="s">
        <v>278</v>
      </c>
      <c r="D47" s="53" t="s">
        <v>106</v>
      </c>
      <c r="E47" s="53" t="s">
        <v>107</v>
      </c>
      <c r="F47" s="53" t="s">
        <v>202</v>
      </c>
      <c r="G47" s="53" t="s">
        <v>296</v>
      </c>
      <c r="H47" s="54" t="s">
        <v>279</v>
      </c>
      <c r="I47" s="55" t="s">
        <v>1843</v>
      </c>
    </row>
    <row r="48" spans="1:9" ht="15" customHeight="1">
      <c r="A48" s="47"/>
      <c r="B48" s="47"/>
      <c r="C48" s="48"/>
      <c r="D48" s="49"/>
      <c r="E48" s="49"/>
      <c r="F48" s="49"/>
      <c r="G48" s="49"/>
      <c r="H48" s="50"/>
      <c r="I48" s="47"/>
    </row>
    <row r="49" spans="1:9" ht="15" customHeight="1">
      <c r="A49" s="47"/>
      <c r="B49" s="47"/>
      <c r="C49" s="48"/>
      <c r="D49" s="49"/>
      <c r="E49" s="49"/>
      <c r="F49" s="49"/>
      <c r="G49" s="49"/>
      <c r="H49" s="50"/>
      <c r="I49" s="57" t="s">
        <v>1844</v>
      </c>
    </row>
    <row r="50" spans="1:9" s="5" customFormat="1" ht="15" customHeight="1">
      <c r="A50" s="30" t="s">
        <v>329</v>
      </c>
      <c r="B50" s="30" t="s">
        <v>1845</v>
      </c>
      <c r="C50" s="31" t="s">
        <v>289</v>
      </c>
      <c r="D50" s="32" t="s">
        <v>290</v>
      </c>
      <c r="E50" s="32" t="s">
        <v>291</v>
      </c>
      <c r="F50" s="32" t="s">
        <v>202</v>
      </c>
      <c r="G50" s="32" t="s">
        <v>210</v>
      </c>
      <c r="H50" s="36" t="s">
        <v>292</v>
      </c>
      <c r="I50" s="38" t="s">
        <v>1768</v>
      </c>
    </row>
    <row r="51" spans="1:9" s="39" customFormat="1" ht="15" customHeight="1">
      <c r="A51" s="51" t="s">
        <v>330</v>
      </c>
      <c r="B51" s="51" t="s">
        <v>1846</v>
      </c>
      <c r="C51" s="52" t="s">
        <v>289</v>
      </c>
      <c r="D51" s="53" t="s">
        <v>81</v>
      </c>
      <c r="E51" s="53" t="s">
        <v>82</v>
      </c>
      <c r="F51" s="53" t="s">
        <v>268</v>
      </c>
      <c r="G51" s="53" t="s">
        <v>83</v>
      </c>
      <c r="H51" s="54" t="s">
        <v>154</v>
      </c>
      <c r="I51" s="55" t="s">
        <v>1847</v>
      </c>
    </row>
    <row r="52" spans="1:9" s="39" customFormat="1" ht="15" customHeight="1">
      <c r="A52" s="51" t="s">
        <v>331</v>
      </c>
      <c r="B52" s="51" t="s">
        <v>1848</v>
      </c>
      <c r="C52" s="52" t="s">
        <v>289</v>
      </c>
      <c r="D52" s="53" t="s">
        <v>25</v>
      </c>
      <c r="E52" s="53" t="s">
        <v>26</v>
      </c>
      <c r="F52" s="53" t="s">
        <v>202</v>
      </c>
      <c r="G52" s="53" t="s">
        <v>210</v>
      </c>
      <c r="H52" s="54" t="s">
        <v>113</v>
      </c>
      <c r="I52" s="55" t="s">
        <v>1849</v>
      </c>
    </row>
    <row r="53" spans="1:9" ht="15" customHeight="1">
      <c r="A53" s="47"/>
      <c r="B53" s="47"/>
      <c r="C53" s="48"/>
      <c r="D53" s="49"/>
      <c r="E53" s="49"/>
      <c r="F53" s="49"/>
      <c r="G53" s="49"/>
      <c r="H53" s="50"/>
      <c r="I53" s="47"/>
    </row>
    <row r="54" spans="1:9" ht="15" customHeight="1">
      <c r="A54" s="47"/>
      <c r="B54" s="47"/>
      <c r="C54" s="48"/>
      <c r="D54" s="49"/>
      <c r="E54" s="49"/>
      <c r="F54" s="49"/>
      <c r="G54" s="49"/>
      <c r="H54" s="50"/>
      <c r="I54" s="57" t="s">
        <v>1850</v>
      </c>
    </row>
    <row r="55" spans="1:9" s="5" customFormat="1" ht="15" customHeight="1">
      <c r="A55" s="30" t="s">
        <v>329</v>
      </c>
      <c r="B55" s="30" t="s">
        <v>1851</v>
      </c>
      <c r="C55" s="31" t="s">
        <v>284</v>
      </c>
      <c r="D55" s="32" t="s">
        <v>76</v>
      </c>
      <c r="E55" s="32" t="s">
        <v>77</v>
      </c>
      <c r="F55" s="32" t="s">
        <v>202</v>
      </c>
      <c r="G55" s="32" t="s">
        <v>229</v>
      </c>
      <c r="H55" s="36" t="s">
        <v>78</v>
      </c>
      <c r="I55" s="38" t="s">
        <v>1781</v>
      </c>
    </row>
    <row r="56" spans="1:9" ht="15" customHeight="1">
      <c r="A56" s="51" t="s">
        <v>330</v>
      </c>
      <c r="B56" s="51" t="s">
        <v>1852</v>
      </c>
      <c r="C56" s="52" t="s">
        <v>284</v>
      </c>
      <c r="D56" s="53" t="s">
        <v>58</v>
      </c>
      <c r="E56" s="53" t="s">
        <v>59</v>
      </c>
      <c r="F56" s="53" t="s">
        <v>202</v>
      </c>
      <c r="G56" s="53" t="s">
        <v>283</v>
      </c>
      <c r="H56" s="54" t="s">
        <v>78</v>
      </c>
      <c r="I56" s="55" t="s">
        <v>1853</v>
      </c>
    </row>
    <row r="57" spans="1:9" ht="15" customHeight="1">
      <c r="A57" s="51" t="s">
        <v>331</v>
      </c>
      <c r="B57" s="51" t="s">
        <v>1854</v>
      </c>
      <c r="C57" s="52" t="s">
        <v>284</v>
      </c>
      <c r="D57" s="53" t="s">
        <v>102</v>
      </c>
      <c r="E57" s="53" t="s">
        <v>103</v>
      </c>
      <c r="F57" s="53" t="s">
        <v>268</v>
      </c>
      <c r="G57" s="53" t="s">
        <v>102</v>
      </c>
      <c r="H57" s="54" t="s">
        <v>78</v>
      </c>
      <c r="I57" s="55" t="s">
        <v>1855</v>
      </c>
    </row>
    <row r="58" spans="1:9" ht="15" customHeight="1">
      <c r="A58" s="47"/>
      <c r="B58" s="47"/>
      <c r="C58" s="48"/>
      <c r="D58" s="49"/>
      <c r="E58" s="49"/>
      <c r="F58" s="49"/>
      <c r="G58" s="49"/>
      <c r="H58" s="50"/>
      <c r="I58" s="47"/>
    </row>
    <row r="59" spans="1:9" ht="15" customHeight="1">
      <c r="A59" s="47"/>
      <c r="B59" s="47"/>
      <c r="C59" s="48"/>
      <c r="D59" s="49"/>
      <c r="E59" s="49"/>
      <c r="F59" s="49"/>
      <c r="G59" s="49"/>
      <c r="H59" s="50"/>
      <c r="I59" s="57" t="s">
        <v>1856</v>
      </c>
    </row>
    <row r="60" spans="1:9" s="5" customFormat="1" ht="15" customHeight="1">
      <c r="A60" s="30" t="s">
        <v>329</v>
      </c>
      <c r="B60" s="30" t="s">
        <v>1857</v>
      </c>
      <c r="C60" s="31" t="s">
        <v>67</v>
      </c>
      <c r="D60" s="32" t="s">
        <v>68</v>
      </c>
      <c r="E60" s="32" t="s">
        <v>69</v>
      </c>
      <c r="F60" s="32" t="s">
        <v>202</v>
      </c>
      <c r="G60" s="32" t="s">
        <v>95</v>
      </c>
      <c r="H60" s="36" t="s">
        <v>70</v>
      </c>
      <c r="I60" s="38" t="s">
        <v>1809</v>
      </c>
    </row>
    <row r="61" spans="1:9" ht="15" customHeight="1">
      <c r="A61" s="51" t="s">
        <v>330</v>
      </c>
      <c r="B61" s="51" t="s">
        <v>1858</v>
      </c>
      <c r="C61" s="52" t="s">
        <v>67</v>
      </c>
      <c r="D61" s="53" t="s">
        <v>72</v>
      </c>
      <c r="E61" s="53" t="s">
        <v>73</v>
      </c>
      <c r="F61" s="53" t="s">
        <v>202</v>
      </c>
      <c r="G61" s="53" t="s">
        <v>95</v>
      </c>
      <c r="H61" s="54" t="s">
        <v>74</v>
      </c>
      <c r="I61" s="55" t="s">
        <v>1859</v>
      </c>
    </row>
    <row r="62" spans="1:9" ht="15" customHeight="1">
      <c r="A62" s="51"/>
      <c r="B62" s="51"/>
      <c r="C62" s="52"/>
      <c r="D62" s="53"/>
      <c r="E62" s="53"/>
      <c r="F62" s="53"/>
      <c r="G62" s="53"/>
      <c r="H62" s="54"/>
      <c r="I62" s="55"/>
    </row>
    <row r="63" spans="1:9" s="39" customFormat="1" ht="15" customHeight="1">
      <c r="A63" s="47"/>
      <c r="B63" s="47"/>
      <c r="C63" s="48"/>
      <c r="D63" s="49"/>
      <c r="E63" s="49"/>
      <c r="F63" s="49"/>
      <c r="G63" s="49"/>
      <c r="H63" s="50"/>
      <c r="I63" s="47"/>
    </row>
    <row r="64" spans="1:9" s="39" customFormat="1" ht="15" customHeight="1">
      <c r="A64" s="47"/>
      <c r="B64" s="47"/>
      <c r="C64" s="48"/>
      <c r="D64" s="49"/>
      <c r="E64" s="49"/>
      <c r="F64" s="49"/>
      <c r="G64" s="49"/>
      <c r="H64" s="50"/>
      <c r="I64" s="47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H12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73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" customWidth="1"/>
    <col min="7" max="7" width="27.421875" style="34" customWidth="1"/>
    <col min="8" max="8" width="13.140625" style="74" customWidth="1"/>
  </cols>
  <sheetData>
    <row r="1" ht="15">
      <c r="E1" s="66" t="str">
        <f>Startlist!$F1</f>
        <v> </v>
      </c>
    </row>
    <row r="2" ht="15.75">
      <c r="E2" s="1" t="str">
        <f>Startlist!$F2</f>
        <v>Grossi Toidukaubad Viru Rally 2012</v>
      </c>
    </row>
    <row r="3" ht="15">
      <c r="E3" s="66" t="str">
        <f>Startlist!$F3</f>
        <v>10.-11 August 2012</v>
      </c>
    </row>
    <row r="4" ht="15">
      <c r="E4" s="66" t="str">
        <f>Startlist!$F4</f>
        <v>Rakvere, Lääne-Virumaa</v>
      </c>
    </row>
    <row r="5" spans="2:6" ht="15">
      <c r="B5" s="56" t="s">
        <v>171</v>
      </c>
      <c r="F5" s="16"/>
    </row>
    <row r="6" spans="2:6" ht="12.75" customHeight="1">
      <c r="B6" s="56"/>
      <c r="F6" s="16"/>
    </row>
    <row r="7" spans="1:8" s="80" customFormat="1" ht="12.75" customHeight="1">
      <c r="A7" s="75" t="s">
        <v>239</v>
      </c>
      <c r="B7" s="76" t="s">
        <v>270</v>
      </c>
      <c r="C7" s="77"/>
      <c r="D7" s="78"/>
      <c r="E7" s="78"/>
      <c r="F7" s="77"/>
      <c r="G7" s="79"/>
      <c r="H7" s="159" t="s">
        <v>1860</v>
      </c>
    </row>
    <row r="8" ht="7.5" customHeight="1"/>
    <row r="9" spans="2:8" ht="12.75" customHeight="1">
      <c r="B9" s="73">
        <v>6</v>
      </c>
      <c r="C9" s="3" t="s">
        <v>218</v>
      </c>
      <c r="D9" t="s">
        <v>157</v>
      </c>
      <c r="E9" t="s">
        <v>316</v>
      </c>
      <c r="F9" s="3" t="s">
        <v>202</v>
      </c>
      <c r="G9" s="34" t="s">
        <v>219</v>
      </c>
      <c r="H9" s="103" t="str">
        <f>VLOOKUP(B9,Results!B:P,15,FALSE)</f>
        <v> 1:03.15,7</v>
      </c>
    </row>
    <row r="10" spans="2:8" ht="12.75" customHeight="1">
      <c r="B10" s="73">
        <v>8</v>
      </c>
      <c r="C10" s="3" t="s">
        <v>218</v>
      </c>
      <c r="D10" t="s">
        <v>213</v>
      </c>
      <c r="E10" t="s">
        <v>224</v>
      </c>
      <c r="F10" s="3" t="s">
        <v>202</v>
      </c>
      <c r="G10" s="34" t="s">
        <v>215</v>
      </c>
      <c r="H10" s="103" t="s">
        <v>1743</v>
      </c>
    </row>
    <row r="11" spans="2:8" ht="12.75" customHeight="1">
      <c r="B11" s="73">
        <v>11</v>
      </c>
      <c r="C11" s="3" t="s">
        <v>218</v>
      </c>
      <c r="D11" t="s">
        <v>123</v>
      </c>
      <c r="E11" t="s">
        <v>124</v>
      </c>
      <c r="F11" s="3" t="s">
        <v>202</v>
      </c>
      <c r="G11" s="34" t="s">
        <v>219</v>
      </c>
      <c r="H11" s="103" t="str">
        <f>VLOOKUP(B11,Results!B:P,15,FALSE)</f>
        <v> 1:03.22,8</v>
      </c>
    </row>
    <row r="12" ht="7.5" customHeight="1">
      <c r="H12" s="111"/>
    </row>
    <row r="13" ht="12.75" customHeight="1"/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9" sqref="A9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6" t="str">
        <f>Startlist!$F1</f>
        <v> </v>
      </c>
    </row>
    <row r="2" ht="15.75">
      <c r="E2" s="1" t="str">
        <f>Startlist!$F2</f>
        <v>Grossi Toidukaubad Viru Rally 2012</v>
      </c>
    </row>
    <row r="3" ht="15">
      <c r="E3" s="66" t="str">
        <f>Startlist!$F3</f>
        <v>10.-11 August 2012</v>
      </c>
    </row>
    <row r="4" ht="15">
      <c r="E4" s="66" t="str">
        <f>Startlist!$F4</f>
        <v>Rakvere, Lääne-Virumaa</v>
      </c>
    </row>
    <row r="6" ht="15">
      <c r="A6" s="17" t="s">
        <v>196</v>
      </c>
    </row>
    <row r="7" spans="1:9" ht="12.75">
      <c r="A7" s="21" t="s">
        <v>181</v>
      </c>
      <c r="B7" s="18" t="s">
        <v>310</v>
      </c>
      <c r="C7" s="19" t="s">
        <v>175</v>
      </c>
      <c r="D7" s="20" t="s">
        <v>176</v>
      </c>
      <c r="E7" s="20" t="s">
        <v>178</v>
      </c>
      <c r="F7" s="19" t="s">
        <v>192</v>
      </c>
      <c r="G7" s="19" t="s">
        <v>193</v>
      </c>
      <c r="H7" s="22" t="s">
        <v>190</v>
      </c>
      <c r="I7" s="23" t="s">
        <v>191</v>
      </c>
    </row>
    <row r="8" spans="1:10" ht="15" customHeight="1">
      <c r="A8" s="138" t="s">
        <v>1114</v>
      </c>
      <c r="B8" s="112" t="s">
        <v>218</v>
      </c>
      <c r="C8" s="113" t="s">
        <v>220</v>
      </c>
      <c r="D8" s="113" t="s">
        <v>277</v>
      </c>
      <c r="E8" s="113" t="s">
        <v>225</v>
      </c>
      <c r="F8" s="113" t="s">
        <v>626</v>
      </c>
      <c r="G8" s="113" t="s">
        <v>627</v>
      </c>
      <c r="H8" s="104" t="s">
        <v>628</v>
      </c>
      <c r="I8" s="105" t="s">
        <v>628</v>
      </c>
      <c r="J8" s="115"/>
    </row>
    <row r="9" spans="1:10" ht="15" customHeight="1">
      <c r="A9" s="138" t="s">
        <v>1171</v>
      </c>
      <c r="B9" s="112" t="s">
        <v>284</v>
      </c>
      <c r="C9" s="113" t="s">
        <v>102</v>
      </c>
      <c r="D9" s="113" t="s">
        <v>103</v>
      </c>
      <c r="E9" s="113" t="s">
        <v>78</v>
      </c>
      <c r="F9" s="113"/>
      <c r="G9" s="113" t="s">
        <v>1201</v>
      </c>
      <c r="H9" s="104" t="s">
        <v>1202</v>
      </c>
      <c r="I9" s="105" t="s">
        <v>1202</v>
      </c>
      <c r="J9" s="115"/>
    </row>
    <row r="10" spans="1:10" ht="15" customHeight="1">
      <c r="A10" s="138" t="s">
        <v>1113</v>
      </c>
      <c r="B10" s="112" t="s">
        <v>218</v>
      </c>
      <c r="C10" s="113" t="s">
        <v>119</v>
      </c>
      <c r="D10" s="113" t="s">
        <v>3</v>
      </c>
      <c r="E10" s="113" t="s">
        <v>219</v>
      </c>
      <c r="F10" s="113" t="s">
        <v>1719</v>
      </c>
      <c r="G10" s="113" t="s">
        <v>1720</v>
      </c>
      <c r="H10" s="104" t="s">
        <v>1721</v>
      </c>
      <c r="I10" s="105" t="s">
        <v>1721</v>
      </c>
      <c r="J10" s="115"/>
    </row>
    <row r="11" spans="1:10" ht="15" customHeight="1">
      <c r="A11" s="138" t="s">
        <v>537</v>
      </c>
      <c r="B11" s="112" t="s">
        <v>284</v>
      </c>
      <c r="C11" s="113" t="s">
        <v>61</v>
      </c>
      <c r="D11" s="113" t="s">
        <v>62</v>
      </c>
      <c r="E11" s="113" t="s">
        <v>78</v>
      </c>
      <c r="F11" s="113" t="s">
        <v>1023</v>
      </c>
      <c r="G11" s="113" t="s">
        <v>1024</v>
      </c>
      <c r="H11" s="104" t="s">
        <v>988</v>
      </c>
      <c r="I11" s="105" t="s">
        <v>988</v>
      </c>
      <c r="J11" s="115"/>
    </row>
    <row r="12" spans="1:10" ht="15" customHeight="1">
      <c r="A12" s="138" t="s">
        <v>1170</v>
      </c>
      <c r="B12" s="112" t="s">
        <v>67</v>
      </c>
      <c r="C12" s="113" t="s">
        <v>72</v>
      </c>
      <c r="D12" s="113" t="s">
        <v>73</v>
      </c>
      <c r="E12" s="113" t="s">
        <v>74</v>
      </c>
      <c r="F12" s="113" t="s">
        <v>1544</v>
      </c>
      <c r="G12" s="113" t="s">
        <v>1024</v>
      </c>
      <c r="H12" s="104" t="s">
        <v>988</v>
      </c>
      <c r="I12" s="105" t="s">
        <v>988</v>
      </c>
      <c r="J12" s="115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42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1" customWidth="1"/>
  </cols>
  <sheetData>
    <row r="1" spans="4:5" ht="15">
      <c r="D1" s="242" t="str">
        <f>Startlist!$F1</f>
        <v> </v>
      </c>
      <c r="E1" s="242"/>
    </row>
    <row r="2" spans="4:5" ht="15.75">
      <c r="D2" s="243" t="str">
        <f>Startlist!$F2</f>
        <v>Grossi Toidukaubad Viru Rally 2012</v>
      </c>
      <c r="E2" s="243"/>
    </row>
    <row r="3" spans="4:5" ht="15">
      <c r="D3" s="242" t="str">
        <f>Startlist!$F3</f>
        <v>10.-11 August 2012</v>
      </c>
      <c r="E3" s="242"/>
    </row>
    <row r="4" spans="4:5" ht="15">
      <c r="D4" s="242" t="str">
        <f>Startlist!$F4</f>
        <v>Rakvere, Lääne-Virumaa</v>
      </c>
      <c r="E4" s="242"/>
    </row>
    <row r="6" ht="15">
      <c r="A6" s="17" t="s">
        <v>195</v>
      </c>
    </row>
    <row r="7" spans="1:7" ht="12.75">
      <c r="A7" s="21" t="s">
        <v>181</v>
      </c>
      <c r="B7" s="18" t="s">
        <v>310</v>
      </c>
      <c r="C7" s="19" t="s">
        <v>175</v>
      </c>
      <c r="D7" s="20" t="s">
        <v>176</v>
      </c>
      <c r="E7" s="19" t="s">
        <v>178</v>
      </c>
      <c r="F7" s="19" t="s">
        <v>194</v>
      </c>
      <c r="G7" s="92" t="s">
        <v>197</v>
      </c>
    </row>
    <row r="8" spans="1:7" ht="15" customHeight="1" hidden="1">
      <c r="A8" s="14"/>
      <c r="B8" s="15"/>
      <c r="C8" s="13"/>
      <c r="D8" s="13"/>
      <c r="E8" s="13"/>
      <c r="F8" s="93"/>
      <c r="G8" s="141"/>
    </row>
    <row r="9" spans="1:7" ht="15" customHeight="1">
      <c r="A9" s="14" t="s">
        <v>1812</v>
      </c>
      <c r="B9" s="15" t="s">
        <v>218</v>
      </c>
      <c r="C9" s="13" t="s">
        <v>274</v>
      </c>
      <c r="D9" s="13" t="s">
        <v>275</v>
      </c>
      <c r="E9" s="13" t="s">
        <v>219</v>
      </c>
      <c r="F9" s="93" t="s">
        <v>2019</v>
      </c>
      <c r="G9" s="141"/>
    </row>
    <row r="10" spans="1:7" ht="15" customHeight="1">
      <c r="A10" s="14" t="s">
        <v>1861</v>
      </c>
      <c r="B10" s="15" t="s">
        <v>278</v>
      </c>
      <c r="C10" s="13" t="s">
        <v>280</v>
      </c>
      <c r="D10" s="13" t="s">
        <v>281</v>
      </c>
      <c r="E10" s="13" t="s">
        <v>279</v>
      </c>
      <c r="F10" s="93" t="s">
        <v>1710</v>
      </c>
      <c r="G10" s="141" t="s">
        <v>1862</v>
      </c>
    </row>
    <row r="11" spans="1:7" ht="15" customHeight="1">
      <c r="A11" s="14" t="s">
        <v>1725</v>
      </c>
      <c r="B11" s="15" t="s">
        <v>218</v>
      </c>
      <c r="C11" s="13" t="s">
        <v>213</v>
      </c>
      <c r="D11" s="13" t="s">
        <v>224</v>
      </c>
      <c r="E11" s="13" t="s">
        <v>215</v>
      </c>
      <c r="F11" s="93" t="s">
        <v>625</v>
      </c>
      <c r="G11" s="141" t="s">
        <v>1726</v>
      </c>
    </row>
    <row r="12" spans="1:7" ht="15" customHeight="1">
      <c r="A12" s="14" t="s">
        <v>1722</v>
      </c>
      <c r="B12" s="15" t="s">
        <v>221</v>
      </c>
      <c r="C12" s="13" t="s">
        <v>214</v>
      </c>
      <c r="D12" s="13" t="s">
        <v>114</v>
      </c>
      <c r="E12" s="13" t="s">
        <v>240</v>
      </c>
      <c r="F12" s="93" t="s">
        <v>1537</v>
      </c>
      <c r="G12" s="141" t="s">
        <v>1723</v>
      </c>
    </row>
    <row r="13" spans="1:7" ht="15" customHeight="1">
      <c r="A13" s="14" t="s">
        <v>1724</v>
      </c>
      <c r="B13" s="15" t="s">
        <v>272</v>
      </c>
      <c r="C13" s="13" t="s">
        <v>236</v>
      </c>
      <c r="D13" s="13" t="s">
        <v>237</v>
      </c>
      <c r="E13" s="13" t="s">
        <v>129</v>
      </c>
      <c r="F13" s="93" t="s">
        <v>1706</v>
      </c>
      <c r="G13" s="141" t="s">
        <v>1723</v>
      </c>
    </row>
    <row r="14" spans="1:7" ht="15" customHeight="1">
      <c r="A14" s="14" t="s">
        <v>1741</v>
      </c>
      <c r="B14" s="15" t="s">
        <v>289</v>
      </c>
      <c r="C14" s="13" t="s">
        <v>45</v>
      </c>
      <c r="D14" s="13" t="s">
        <v>46</v>
      </c>
      <c r="E14" s="13" t="s">
        <v>108</v>
      </c>
      <c r="F14" s="93" t="s">
        <v>625</v>
      </c>
      <c r="G14" s="141" t="s">
        <v>1723</v>
      </c>
    </row>
    <row r="15" spans="1:7" ht="15" customHeight="1">
      <c r="A15" s="14" t="s">
        <v>1733</v>
      </c>
      <c r="B15" s="15" t="s">
        <v>221</v>
      </c>
      <c r="C15" s="13" t="s">
        <v>170</v>
      </c>
      <c r="D15" s="13" t="s">
        <v>297</v>
      </c>
      <c r="E15" s="13" t="s">
        <v>241</v>
      </c>
      <c r="F15" s="93" t="s">
        <v>1710</v>
      </c>
      <c r="G15" s="141" t="s">
        <v>1730</v>
      </c>
    </row>
    <row r="16" spans="1:7" ht="15" customHeight="1">
      <c r="A16" s="14" t="s">
        <v>1729</v>
      </c>
      <c r="B16" s="15" t="s">
        <v>258</v>
      </c>
      <c r="C16" s="13" t="s">
        <v>6</v>
      </c>
      <c r="D16" s="13" t="s">
        <v>7</v>
      </c>
      <c r="E16" s="13" t="s">
        <v>217</v>
      </c>
      <c r="F16" s="93" t="s">
        <v>514</v>
      </c>
      <c r="G16" s="141" t="s">
        <v>1730</v>
      </c>
    </row>
    <row r="17" spans="1:7" ht="15" customHeight="1">
      <c r="A17" s="14" t="s">
        <v>1738</v>
      </c>
      <c r="B17" s="15" t="s">
        <v>289</v>
      </c>
      <c r="C17" s="13" t="s">
        <v>97</v>
      </c>
      <c r="D17" s="13" t="s">
        <v>98</v>
      </c>
      <c r="E17" s="13" t="s">
        <v>99</v>
      </c>
      <c r="F17" s="93" t="s">
        <v>1537</v>
      </c>
      <c r="G17" s="141" t="s">
        <v>1730</v>
      </c>
    </row>
    <row r="18" spans="1:7" ht="15" customHeight="1">
      <c r="A18" s="14" t="s">
        <v>1734</v>
      </c>
      <c r="B18" s="15" t="s">
        <v>278</v>
      </c>
      <c r="C18" s="13" t="s">
        <v>16</v>
      </c>
      <c r="D18" s="13" t="s">
        <v>17</v>
      </c>
      <c r="E18" s="13" t="s">
        <v>96</v>
      </c>
      <c r="F18" s="93" t="s">
        <v>1537</v>
      </c>
      <c r="G18" s="141" t="s">
        <v>1730</v>
      </c>
    </row>
    <row r="19" spans="1:7" ht="15" customHeight="1">
      <c r="A19" s="14" t="s">
        <v>1735</v>
      </c>
      <c r="B19" s="15" t="s">
        <v>278</v>
      </c>
      <c r="C19" s="13" t="s">
        <v>308</v>
      </c>
      <c r="D19" s="13" t="s">
        <v>18</v>
      </c>
      <c r="E19" s="13" t="s">
        <v>279</v>
      </c>
      <c r="F19" s="93" t="s">
        <v>839</v>
      </c>
      <c r="G19" s="141" t="s">
        <v>1730</v>
      </c>
    </row>
    <row r="20" spans="1:7" ht="15" customHeight="1">
      <c r="A20" s="14" t="s">
        <v>1731</v>
      </c>
      <c r="B20" s="15" t="s">
        <v>200</v>
      </c>
      <c r="C20" s="13" t="s">
        <v>303</v>
      </c>
      <c r="D20" s="13" t="s">
        <v>304</v>
      </c>
      <c r="E20" s="13" t="s">
        <v>154</v>
      </c>
      <c r="F20" s="93" t="s">
        <v>1718</v>
      </c>
      <c r="G20" s="141" t="s">
        <v>1732</v>
      </c>
    </row>
    <row r="21" spans="1:7" ht="15" customHeight="1">
      <c r="A21" s="14" t="s">
        <v>1727</v>
      </c>
      <c r="B21" s="15" t="s">
        <v>218</v>
      </c>
      <c r="C21" s="13" t="s">
        <v>119</v>
      </c>
      <c r="D21" s="13" t="s">
        <v>3</v>
      </c>
      <c r="E21" s="13" t="s">
        <v>219</v>
      </c>
      <c r="F21" s="93" t="s">
        <v>1020</v>
      </c>
      <c r="G21" s="141" t="s">
        <v>1728</v>
      </c>
    </row>
    <row r="22" spans="1:7" ht="15" customHeight="1">
      <c r="A22" s="14" t="s">
        <v>1739</v>
      </c>
      <c r="B22" s="15" t="s">
        <v>258</v>
      </c>
      <c r="C22" s="13" t="s">
        <v>104</v>
      </c>
      <c r="D22" s="13" t="s">
        <v>105</v>
      </c>
      <c r="E22" s="13" t="s">
        <v>217</v>
      </c>
      <c r="F22" s="93" t="s">
        <v>514</v>
      </c>
      <c r="G22" s="141" t="s">
        <v>1728</v>
      </c>
    </row>
    <row r="23" spans="1:7" ht="15" customHeight="1">
      <c r="A23" s="14" t="s">
        <v>1740</v>
      </c>
      <c r="B23" s="15" t="s">
        <v>289</v>
      </c>
      <c r="C23" s="13" t="s">
        <v>42</v>
      </c>
      <c r="D23" s="13" t="s">
        <v>43</v>
      </c>
      <c r="E23" s="13" t="s">
        <v>292</v>
      </c>
      <c r="F23" s="93" t="s">
        <v>1710</v>
      </c>
      <c r="G23" s="141" t="s">
        <v>1728</v>
      </c>
    </row>
    <row r="24" spans="1:7" ht="15" customHeight="1">
      <c r="A24" s="14" t="s">
        <v>1736</v>
      </c>
      <c r="B24" s="15" t="s">
        <v>289</v>
      </c>
      <c r="C24" s="13" t="s">
        <v>19</v>
      </c>
      <c r="D24" s="13" t="s">
        <v>20</v>
      </c>
      <c r="E24" s="13" t="s">
        <v>112</v>
      </c>
      <c r="F24" s="93" t="s">
        <v>1020</v>
      </c>
      <c r="G24" s="141" t="s">
        <v>1737</v>
      </c>
    </row>
    <row r="25" spans="1:7" ht="15" customHeight="1">
      <c r="A25" s="14" t="s">
        <v>1742</v>
      </c>
      <c r="B25" s="15" t="s">
        <v>222</v>
      </c>
      <c r="C25" s="13" t="s">
        <v>47</v>
      </c>
      <c r="D25" s="13" t="s">
        <v>48</v>
      </c>
      <c r="E25" s="13" t="s">
        <v>247</v>
      </c>
      <c r="F25" s="93" t="s">
        <v>1602</v>
      </c>
      <c r="G25" s="141" t="s">
        <v>1737</v>
      </c>
    </row>
    <row r="26" spans="1:7" ht="15" customHeight="1">
      <c r="A26" s="14" t="s">
        <v>1552</v>
      </c>
      <c r="B26" s="15" t="s">
        <v>218</v>
      </c>
      <c r="C26" s="13" t="s">
        <v>223</v>
      </c>
      <c r="D26" s="13" t="s">
        <v>216</v>
      </c>
      <c r="E26" s="13" t="s">
        <v>212</v>
      </c>
      <c r="F26" s="93" t="s">
        <v>1519</v>
      </c>
      <c r="G26" s="141" t="s">
        <v>1553</v>
      </c>
    </row>
    <row r="27" spans="1:7" ht="15" customHeight="1">
      <c r="A27" s="14" t="s">
        <v>1554</v>
      </c>
      <c r="B27" s="15" t="s">
        <v>218</v>
      </c>
      <c r="C27" s="13" t="s">
        <v>231</v>
      </c>
      <c r="D27" s="13" t="s">
        <v>135</v>
      </c>
      <c r="E27" s="13" t="s">
        <v>212</v>
      </c>
      <c r="F27" s="93" t="s">
        <v>1519</v>
      </c>
      <c r="G27" s="141" t="s">
        <v>1553</v>
      </c>
    </row>
    <row r="28" spans="1:7" ht="15" customHeight="1">
      <c r="A28" s="14" t="s">
        <v>1564</v>
      </c>
      <c r="B28" s="15" t="s">
        <v>218</v>
      </c>
      <c r="C28" s="13" t="s">
        <v>396</v>
      </c>
      <c r="D28" s="13" t="s">
        <v>397</v>
      </c>
      <c r="E28" s="13" t="s">
        <v>225</v>
      </c>
      <c r="F28" s="93" t="s">
        <v>1519</v>
      </c>
      <c r="G28" s="141" t="s">
        <v>1553</v>
      </c>
    </row>
    <row r="29" spans="1:7" ht="15" customHeight="1">
      <c r="A29" s="14" t="s">
        <v>1555</v>
      </c>
      <c r="B29" s="15" t="s">
        <v>258</v>
      </c>
      <c r="C29" s="13" t="s">
        <v>286</v>
      </c>
      <c r="D29" s="13" t="s">
        <v>287</v>
      </c>
      <c r="E29" s="13" t="s">
        <v>9</v>
      </c>
      <c r="F29" s="93" t="s">
        <v>1519</v>
      </c>
      <c r="G29" s="141" t="s">
        <v>1553</v>
      </c>
    </row>
    <row r="30" spans="1:7" ht="15" customHeight="1">
      <c r="A30" s="14" t="s">
        <v>1557</v>
      </c>
      <c r="B30" s="15" t="s">
        <v>289</v>
      </c>
      <c r="C30" s="13" t="s">
        <v>88</v>
      </c>
      <c r="D30" s="13" t="s">
        <v>89</v>
      </c>
      <c r="E30" s="13" t="s">
        <v>31</v>
      </c>
      <c r="F30" s="93" t="s">
        <v>1519</v>
      </c>
      <c r="G30" s="141" t="s">
        <v>1553</v>
      </c>
    </row>
    <row r="31" spans="1:7" ht="15" customHeight="1">
      <c r="A31" s="14" t="s">
        <v>1563</v>
      </c>
      <c r="B31" s="15" t="s">
        <v>284</v>
      </c>
      <c r="C31" s="13" t="s">
        <v>61</v>
      </c>
      <c r="D31" s="13" t="s">
        <v>62</v>
      </c>
      <c r="E31" s="13" t="s">
        <v>78</v>
      </c>
      <c r="F31" s="93" t="s">
        <v>625</v>
      </c>
      <c r="G31" s="141" t="s">
        <v>1553</v>
      </c>
    </row>
    <row r="32" spans="1:7" ht="15" customHeight="1">
      <c r="A32" s="14" t="s">
        <v>1558</v>
      </c>
      <c r="B32" s="15" t="s">
        <v>221</v>
      </c>
      <c r="C32" s="13" t="s">
        <v>92</v>
      </c>
      <c r="D32" s="13" t="s">
        <v>93</v>
      </c>
      <c r="E32" s="13" t="s">
        <v>307</v>
      </c>
      <c r="F32" s="93" t="s">
        <v>1537</v>
      </c>
      <c r="G32" s="141" t="s">
        <v>1553</v>
      </c>
    </row>
    <row r="33" spans="1:7" ht="15" customHeight="1">
      <c r="A33" s="14" t="s">
        <v>1559</v>
      </c>
      <c r="B33" s="15" t="s">
        <v>289</v>
      </c>
      <c r="C33" s="13" t="s">
        <v>39</v>
      </c>
      <c r="D33" s="13" t="s">
        <v>40</v>
      </c>
      <c r="E33" s="13" t="s">
        <v>41</v>
      </c>
      <c r="F33" s="93" t="s">
        <v>625</v>
      </c>
      <c r="G33" s="141" t="s">
        <v>1560</v>
      </c>
    </row>
    <row r="34" spans="1:7" ht="15" customHeight="1">
      <c r="A34" s="14" t="s">
        <v>1561</v>
      </c>
      <c r="B34" s="15" t="s">
        <v>289</v>
      </c>
      <c r="C34" s="13" t="s">
        <v>54</v>
      </c>
      <c r="D34" s="13" t="s">
        <v>55</v>
      </c>
      <c r="E34" s="13" t="s">
        <v>154</v>
      </c>
      <c r="F34" s="93" t="s">
        <v>1519</v>
      </c>
      <c r="G34" s="141" t="s">
        <v>1562</v>
      </c>
    </row>
    <row r="35" spans="1:7" ht="15" customHeight="1">
      <c r="A35" s="14" t="s">
        <v>1029</v>
      </c>
      <c r="B35" s="15" t="s">
        <v>289</v>
      </c>
      <c r="C35" s="13" t="s">
        <v>32</v>
      </c>
      <c r="D35" s="13" t="s">
        <v>33</v>
      </c>
      <c r="E35" s="13" t="s">
        <v>34</v>
      </c>
      <c r="F35" s="93" t="s">
        <v>625</v>
      </c>
      <c r="G35" s="141" t="s">
        <v>1030</v>
      </c>
    </row>
    <row r="36" spans="1:7" ht="15" customHeight="1">
      <c r="A36" s="14" t="s">
        <v>1556</v>
      </c>
      <c r="B36" s="15" t="s">
        <v>200</v>
      </c>
      <c r="C36" s="13" t="s">
        <v>125</v>
      </c>
      <c r="D36" s="13" t="s">
        <v>85</v>
      </c>
      <c r="E36" s="13" t="s">
        <v>154</v>
      </c>
      <c r="F36" s="93" t="s">
        <v>1020</v>
      </c>
      <c r="G36" s="141" t="s">
        <v>1032</v>
      </c>
    </row>
    <row r="37" spans="1:7" ht="15" customHeight="1">
      <c r="A37" s="14" t="s">
        <v>1031</v>
      </c>
      <c r="B37" s="15" t="s">
        <v>289</v>
      </c>
      <c r="C37" s="13" t="s">
        <v>109</v>
      </c>
      <c r="D37" s="13" t="s">
        <v>44</v>
      </c>
      <c r="E37" s="13" t="s">
        <v>108</v>
      </c>
      <c r="F37" s="93" t="s">
        <v>1020</v>
      </c>
      <c r="G37" s="141" t="s">
        <v>1032</v>
      </c>
    </row>
    <row r="38" spans="1:7" ht="15" customHeight="1">
      <c r="A38" s="14" t="s">
        <v>1027</v>
      </c>
      <c r="B38" s="15" t="s">
        <v>289</v>
      </c>
      <c r="C38" s="13" t="s">
        <v>293</v>
      </c>
      <c r="D38" s="13" t="s">
        <v>294</v>
      </c>
      <c r="E38" s="13" t="s">
        <v>8</v>
      </c>
      <c r="F38" s="93" t="s">
        <v>839</v>
      </c>
      <c r="G38" s="141" t="s">
        <v>1028</v>
      </c>
    </row>
    <row r="39" spans="1:7" ht="15" customHeight="1">
      <c r="A39" s="14" t="s">
        <v>1025</v>
      </c>
      <c r="B39" s="15" t="s">
        <v>218</v>
      </c>
      <c r="C39" s="13" t="s">
        <v>230</v>
      </c>
      <c r="D39" s="13" t="s">
        <v>271</v>
      </c>
      <c r="E39" s="13" t="s">
        <v>225</v>
      </c>
      <c r="F39" s="93" t="s">
        <v>625</v>
      </c>
      <c r="G39" s="141" t="s">
        <v>1026</v>
      </c>
    </row>
    <row r="40" spans="1:7" ht="15" customHeight="1">
      <c r="A40" s="14" t="s">
        <v>1033</v>
      </c>
      <c r="B40" s="15" t="s">
        <v>284</v>
      </c>
      <c r="C40" s="13" t="s">
        <v>51</v>
      </c>
      <c r="D40" s="13" t="s">
        <v>52</v>
      </c>
      <c r="E40" s="13" t="s">
        <v>94</v>
      </c>
      <c r="F40" s="93" t="s">
        <v>625</v>
      </c>
      <c r="G40" s="141" t="s">
        <v>1034</v>
      </c>
    </row>
    <row r="41" spans="1:7" ht="15" customHeight="1">
      <c r="A41" s="14" t="s">
        <v>629</v>
      </c>
      <c r="B41" s="15" t="s">
        <v>273</v>
      </c>
      <c r="C41" s="13" t="s">
        <v>10</v>
      </c>
      <c r="D41" s="13" t="s">
        <v>11</v>
      </c>
      <c r="E41" s="13" t="s">
        <v>262</v>
      </c>
      <c r="F41" s="93" t="s">
        <v>625</v>
      </c>
      <c r="G41" s="141" t="s">
        <v>630</v>
      </c>
    </row>
    <row r="42" spans="1:7" ht="15" customHeight="1">
      <c r="A42" s="14" t="s">
        <v>631</v>
      </c>
      <c r="B42" s="15" t="s">
        <v>284</v>
      </c>
      <c r="C42" s="13" t="s">
        <v>79</v>
      </c>
      <c r="D42" s="13" t="s">
        <v>80</v>
      </c>
      <c r="E42" s="13" t="s">
        <v>78</v>
      </c>
      <c r="F42" s="93" t="s">
        <v>514</v>
      </c>
      <c r="G42" s="141" t="s">
        <v>630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8"/>
  <sheetViews>
    <sheetView workbookViewId="0" topLeftCell="A1">
      <selection activeCell="A7" sqref="A7"/>
    </sheetView>
  </sheetViews>
  <sheetFormatPr defaultColWidth="9.140625" defaultRowHeight="12.75"/>
  <cols>
    <col min="1" max="1" width="30.7109375" style="3" customWidth="1"/>
    <col min="2" max="7" width="17.7109375" style="0" customWidth="1"/>
    <col min="8" max="8" width="18.7109375" style="0" bestFit="1" customWidth="1"/>
    <col min="9" max="9" width="19.00390625" style="0" bestFit="1" customWidth="1"/>
    <col min="10" max="12" width="17.7109375" style="0" customWidth="1"/>
  </cols>
  <sheetData>
    <row r="1" spans="10:12" ht="15">
      <c r="J1" s="66" t="str">
        <f>Startlist!$F1</f>
        <v> </v>
      </c>
      <c r="K1" s="66"/>
      <c r="L1" s="66"/>
    </row>
    <row r="2" spans="6:12" ht="15.75">
      <c r="F2" s="1" t="str">
        <f>Startlist!$F2</f>
        <v>Grossi Toidukaubad Viru Rally 2012</v>
      </c>
      <c r="L2" s="1"/>
    </row>
    <row r="3" spans="6:12" ht="15">
      <c r="F3" s="66" t="str">
        <f>Startlist!$F3</f>
        <v>10.-11 August 2012</v>
      </c>
      <c r="L3" s="66"/>
    </row>
    <row r="4" spans="6:12" ht="15">
      <c r="F4" s="66" t="str">
        <f>Startlist!$F4</f>
        <v>Rakvere, Lääne-Virumaa</v>
      </c>
      <c r="L4" s="66"/>
    </row>
    <row r="6" spans="1:12" ht="15">
      <c r="A6" s="12" t="s">
        <v>206</v>
      </c>
      <c r="L6" s="154" t="s">
        <v>1863</v>
      </c>
    </row>
    <row r="7" spans="1:12" ht="12.75">
      <c r="A7" s="200" t="s">
        <v>198</v>
      </c>
      <c r="B7" s="24"/>
      <c r="C7" s="24"/>
      <c r="D7" s="24"/>
      <c r="E7" s="24"/>
      <c r="F7" s="24"/>
      <c r="G7" s="24"/>
      <c r="H7" s="24"/>
      <c r="I7" s="24"/>
      <c r="J7" s="25"/>
      <c r="K7" s="25"/>
      <c r="L7" s="150"/>
    </row>
    <row r="8" spans="1:12" ht="12.75">
      <c r="A8" s="196"/>
      <c r="B8" s="82" t="s">
        <v>221</v>
      </c>
      <c r="C8" s="81" t="s">
        <v>218</v>
      </c>
      <c r="D8" s="81" t="s">
        <v>272</v>
      </c>
      <c r="E8" s="81" t="s">
        <v>222</v>
      </c>
      <c r="F8" s="81" t="s">
        <v>200</v>
      </c>
      <c r="G8" s="81" t="s">
        <v>258</v>
      </c>
      <c r="H8" s="81" t="s">
        <v>273</v>
      </c>
      <c r="I8" s="81" t="s">
        <v>278</v>
      </c>
      <c r="J8" s="82" t="s">
        <v>289</v>
      </c>
      <c r="K8" s="82" t="s">
        <v>284</v>
      </c>
      <c r="L8" s="82" t="s">
        <v>67</v>
      </c>
    </row>
    <row r="9" spans="1:12" ht="12.75" customHeight="1">
      <c r="A9" s="107" t="s">
        <v>1035</v>
      </c>
      <c r="B9" s="106" t="s">
        <v>410</v>
      </c>
      <c r="C9" s="106" t="s">
        <v>428</v>
      </c>
      <c r="D9" s="106" t="s">
        <v>420</v>
      </c>
      <c r="E9" s="106" t="s">
        <v>753</v>
      </c>
      <c r="F9" s="106" t="s">
        <v>660</v>
      </c>
      <c r="G9" s="106" t="s">
        <v>634</v>
      </c>
      <c r="H9" s="94" t="s">
        <v>643</v>
      </c>
      <c r="I9" s="94" t="s">
        <v>609</v>
      </c>
      <c r="J9" s="94" t="s">
        <v>837</v>
      </c>
      <c r="K9" s="94" t="s">
        <v>777</v>
      </c>
      <c r="L9" s="94" t="s">
        <v>1004</v>
      </c>
    </row>
    <row r="10" spans="1:12" ht="12.75" customHeight="1">
      <c r="A10" s="101" t="s">
        <v>1036</v>
      </c>
      <c r="B10" s="96" t="s">
        <v>1037</v>
      </c>
      <c r="C10" s="96" t="s">
        <v>1038</v>
      </c>
      <c r="D10" s="96" t="s">
        <v>1039</v>
      </c>
      <c r="E10" s="96" t="s">
        <v>1040</v>
      </c>
      <c r="F10" s="96" t="s">
        <v>1041</v>
      </c>
      <c r="G10" s="96" t="s">
        <v>1042</v>
      </c>
      <c r="H10" s="96" t="s">
        <v>1043</v>
      </c>
      <c r="I10" s="96" t="s">
        <v>1044</v>
      </c>
      <c r="J10" s="96" t="s">
        <v>1045</v>
      </c>
      <c r="K10" s="96" t="s">
        <v>1046</v>
      </c>
      <c r="L10" s="96" t="s">
        <v>1047</v>
      </c>
    </row>
    <row r="11" spans="1:12" ht="12.75" customHeight="1">
      <c r="A11" s="102" t="s">
        <v>1048</v>
      </c>
      <c r="B11" s="98" t="s">
        <v>1049</v>
      </c>
      <c r="C11" s="98" t="s">
        <v>1050</v>
      </c>
      <c r="D11" s="98" t="s">
        <v>1051</v>
      </c>
      <c r="E11" s="98" t="s">
        <v>1052</v>
      </c>
      <c r="F11" s="98" t="s">
        <v>1053</v>
      </c>
      <c r="G11" s="98" t="s">
        <v>1054</v>
      </c>
      <c r="H11" s="98" t="s">
        <v>1055</v>
      </c>
      <c r="I11" s="98" t="s">
        <v>1056</v>
      </c>
      <c r="J11" s="98" t="s">
        <v>1057</v>
      </c>
      <c r="K11" s="98" t="s">
        <v>1058</v>
      </c>
      <c r="L11" s="98" t="s">
        <v>1059</v>
      </c>
    </row>
    <row r="12" spans="1:12" ht="12.75" customHeight="1">
      <c r="A12" s="107" t="s">
        <v>1060</v>
      </c>
      <c r="B12" s="106" t="s">
        <v>411</v>
      </c>
      <c r="C12" s="106" t="s">
        <v>460</v>
      </c>
      <c r="D12" s="106" t="s">
        <v>421</v>
      </c>
      <c r="E12" s="106" t="s">
        <v>744</v>
      </c>
      <c r="F12" s="106" t="s">
        <v>661</v>
      </c>
      <c r="G12" s="106" t="s">
        <v>635</v>
      </c>
      <c r="H12" s="94" t="s">
        <v>644</v>
      </c>
      <c r="I12" s="94" t="s">
        <v>610</v>
      </c>
      <c r="J12" s="94" t="s">
        <v>838</v>
      </c>
      <c r="K12" s="94" t="s">
        <v>778</v>
      </c>
      <c r="L12" s="94" t="s">
        <v>994</v>
      </c>
    </row>
    <row r="13" spans="1:12" ht="12.75" customHeight="1">
      <c r="A13" s="101" t="s">
        <v>1061</v>
      </c>
      <c r="B13" s="96" t="s">
        <v>1062</v>
      </c>
      <c r="C13" s="96" t="s">
        <v>1063</v>
      </c>
      <c r="D13" s="96" t="s">
        <v>1064</v>
      </c>
      <c r="E13" s="96" t="s">
        <v>1065</v>
      </c>
      <c r="F13" s="96" t="s">
        <v>1066</v>
      </c>
      <c r="G13" s="96" t="s">
        <v>1067</v>
      </c>
      <c r="H13" s="96" t="s">
        <v>1068</v>
      </c>
      <c r="I13" s="96" t="s">
        <v>1069</v>
      </c>
      <c r="J13" s="96" t="s">
        <v>1070</v>
      </c>
      <c r="K13" s="96" t="s">
        <v>1071</v>
      </c>
      <c r="L13" s="96" t="s">
        <v>1072</v>
      </c>
    </row>
    <row r="14" spans="1:12" ht="12.75" customHeight="1">
      <c r="A14" s="102" t="s">
        <v>1048</v>
      </c>
      <c r="B14" s="98" t="s">
        <v>1049</v>
      </c>
      <c r="C14" s="98" t="s">
        <v>1073</v>
      </c>
      <c r="D14" s="98" t="s">
        <v>1051</v>
      </c>
      <c r="E14" s="98" t="s">
        <v>1052</v>
      </c>
      <c r="F14" s="98" t="s">
        <v>1053</v>
      </c>
      <c r="G14" s="98" t="s">
        <v>1054</v>
      </c>
      <c r="H14" s="98" t="s">
        <v>1055</v>
      </c>
      <c r="I14" s="98" t="s">
        <v>1056</v>
      </c>
      <c r="J14" s="98" t="s">
        <v>1057</v>
      </c>
      <c r="K14" s="98" t="s">
        <v>1058</v>
      </c>
      <c r="L14" s="98" t="s">
        <v>1074</v>
      </c>
    </row>
    <row r="15" spans="1:12" ht="12.75" customHeight="1">
      <c r="A15" s="107" t="s">
        <v>1075</v>
      </c>
      <c r="B15" s="106" t="s">
        <v>412</v>
      </c>
      <c r="C15" s="106" t="s">
        <v>552</v>
      </c>
      <c r="D15" s="106" t="s">
        <v>422</v>
      </c>
      <c r="E15" s="106" t="s">
        <v>739</v>
      </c>
      <c r="F15" s="106" t="s">
        <v>654</v>
      </c>
      <c r="G15" s="106" t="s">
        <v>636</v>
      </c>
      <c r="H15" s="94" t="s">
        <v>645</v>
      </c>
      <c r="I15" s="94" t="s">
        <v>611</v>
      </c>
      <c r="J15" s="94" t="s">
        <v>709</v>
      </c>
      <c r="K15" s="94" t="s">
        <v>913</v>
      </c>
      <c r="L15" s="94" t="s">
        <v>995</v>
      </c>
    </row>
    <row r="16" spans="1:12" ht="12.75" customHeight="1">
      <c r="A16" s="101" t="s">
        <v>1076</v>
      </c>
      <c r="B16" s="96" t="s">
        <v>1077</v>
      </c>
      <c r="C16" s="96" t="s">
        <v>1078</v>
      </c>
      <c r="D16" s="96" t="s">
        <v>1079</v>
      </c>
      <c r="E16" s="96" t="s">
        <v>1080</v>
      </c>
      <c r="F16" s="96" t="s">
        <v>1081</v>
      </c>
      <c r="G16" s="96" t="s">
        <v>1082</v>
      </c>
      <c r="H16" s="96" t="s">
        <v>1083</v>
      </c>
      <c r="I16" s="96" t="s">
        <v>1084</v>
      </c>
      <c r="J16" s="96" t="s">
        <v>1085</v>
      </c>
      <c r="K16" s="96" t="s">
        <v>1086</v>
      </c>
      <c r="L16" s="96" t="s">
        <v>1087</v>
      </c>
    </row>
    <row r="17" spans="1:12" ht="12.75" customHeight="1">
      <c r="A17" s="102" t="s">
        <v>1088</v>
      </c>
      <c r="B17" s="98" t="s">
        <v>1049</v>
      </c>
      <c r="C17" s="98" t="s">
        <v>1089</v>
      </c>
      <c r="D17" s="98" t="s">
        <v>1051</v>
      </c>
      <c r="E17" s="98" t="s">
        <v>1052</v>
      </c>
      <c r="F17" s="98" t="s">
        <v>1090</v>
      </c>
      <c r="G17" s="98" t="s">
        <v>1054</v>
      </c>
      <c r="H17" s="98" t="s">
        <v>1055</v>
      </c>
      <c r="I17" s="98" t="s">
        <v>1056</v>
      </c>
      <c r="J17" s="98" t="s">
        <v>1091</v>
      </c>
      <c r="K17" s="98" t="s">
        <v>1092</v>
      </c>
      <c r="L17" s="98" t="s">
        <v>1074</v>
      </c>
    </row>
    <row r="18" spans="1:12" ht="12.75" customHeight="1">
      <c r="A18" s="100" t="s">
        <v>626</v>
      </c>
      <c r="B18" s="94" t="s">
        <v>413</v>
      </c>
      <c r="C18" s="94" t="s">
        <v>431</v>
      </c>
      <c r="D18" s="94" t="s">
        <v>423</v>
      </c>
      <c r="E18" s="94" t="s">
        <v>754</v>
      </c>
      <c r="F18" s="94" t="s">
        <v>655</v>
      </c>
      <c r="G18" s="94" t="s">
        <v>637</v>
      </c>
      <c r="H18" s="94" t="s">
        <v>411</v>
      </c>
      <c r="I18" s="94" t="s">
        <v>612</v>
      </c>
      <c r="J18" s="94" t="s">
        <v>710</v>
      </c>
      <c r="K18" s="94" t="s">
        <v>468</v>
      </c>
      <c r="L18" s="94" t="s">
        <v>996</v>
      </c>
    </row>
    <row r="19" spans="1:12" ht="12.75" customHeight="1">
      <c r="A19" s="101" t="s">
        <v>1093</v>
      </c>
      <c r="B19" s="96" t="s">
        <v>1065</v>
      </c>
      <c r="C19" s="96" t="s">
        <v>1094</v>
      </c>
      <c r="D19" s="96" t="s">
        <v>1095</v>
      </c>
      <c r="E19" s="96" t="s">
        <v>1096</v>
      </c>
      <c r="F19" s="96" t="s">
        <v>1097</v>
      </c>
      <c r="G19" s="96" t="s">
        <v>1098</v>
      </c>
      <c r="H19" s="96" t="s">
        <v>1099</v>
      </c>
      <c r="I19" s="96" t="s">
        <v>1100</v>
      </c>
      <c r="J19" s="96" t="s">
        <v>1101</v>
      </c>
      <c r="K19" s="96" t="s">
        <v>1102</v>
      </c>
      <c r="L19" s="96" t="s">
        <v>1103</v>
      </c>
    </row>
    <row r="20" spans="1:12" ht="12.75" customHeight="1">
      <c r="A20" s="102" t="s">
        <v>1088</v>
      </c>
      <c r="B20" s="98" t="s">
        <v>1049</v>
      </c>
      <c r="C20" s="98" t="s">
        <v>1050</v>
      </c>
      <c r="D20" s="98" t="s">
        <v>1051</v>
      </c>
      <c r="E20" s="98" t="s">
        <v>1052</v>
      </c>
      <c r="F20" s="98" t="s">
        <v>1090</v>
      </c>
      <c r="G20" s="98" t="s">
        <v>1054</v>
      </c>
      <c r="H20" s="98" t="s">
        <v>1055</v>
      </c>
      <c r="I20" s="98" t="s">
        <v>1056</v>
      </c>
      <c r="J20" s="98" t="s">
        <v>1091</v>
      </c>
      <c r="K20" s="98" t="s">
        <v>1058</v>
      </c>
      <c r="L20" s="98" t="s">
        <v>1074</v>
      </c>
    </row>
    <row r="21" spans="1:12" ht="12.75" customHeight="1">
      <c r="A21" s="100" t="s">
        <v>1864</v>
      </c>
      <c r="B21" s="94" t="s">
        <v>1327</v>
      </c>
      <c r="C21" s="94" t="s">
        <v>1342</v>
      </c>
      <c r="D21" s="94" t="s">
        <v>1330</v>
      </c>
      <c r="E21" s="94" t="s">
        <v>1467</v>
      </c>
      <c r="F21" s="94" t="s">
        <v>1363</v>
      </c>
      <c r="G21" s="94" t="s">
        <v>1526</v>
      </c>
      <c r="H21" s="94" t="s">
        <v>1375</v>
      </c>
      <c r="I21" s="94" t="s">
        <v>1370</v>
      </c>
      <c r="J21" s="94" t="s">
        <v>1410</v>
      </c>
      <c r="K21" s="94" t="s">
        <v>1473</v>
      </c>
      <c r="L21" s="94" t="s">
        <v>1494</v>
      </c>
    </row>
    <row r="22" spans="1:12" ht="12.75" customHeight="1">
      <c r="A22" s="101" t="s">
        <v>1865</v>
      </c>
      <c r="B22" s="96" t="s">
        <v>1866</v>
      </c>
      <c r="C22" s="96" t="s">
        <v>1867</v>
      </c>
      <c r="D22" s="96" t="s">
        <v>1868</v>
      </c>
      <c r="E22" s="96" t="s">
        <v>1869</v>
      </c>
      <c r="F22" s="96" t="s">
        <v>1870</v>
      </c>
      <c r="G22" s="96" t="s">
        <v>1871</v>
      </c>
      <c r="H22" s="96" t="s">
        <v>1872</v>
      </c>
      <c r="I22" s="96" t="s">
        <v>1873</v>
      </c>
      <c r="J22" s="96" t="s">
        <v>1874</v>
      </c>
      <c r="K22" s="96" t="s">
        <v>1875</v>
      </c>
      <c r="L22" s="96" t="s">
        <v>1876</v>
      </c>
    </row>
    <row r="23" spans="1:12" ht="12.75" customHeight="1">
      <c r="A23" s="102" t="s">
        <v>1877</v>
      </c>
      <c r="B23" s="98" t="s">
        <v>1049</v>
      </c>
      <c r="C23" s="98" t="s">
        <v>1878</v>
      </c>
      <c r="D23" s="98" t="s">
        <v>1051</v>
      </c>
      <c r="E23" s="98" t="s">
        <v>1879</v>
      </c>
      <c r="F23" s="98" t="s">
        <v>1090</v>
      </c>
      <c r="G23" s="98" t="s">
        <v>1054</v>
      </c>
      <c r="H23" s="98" t="s">
        <v>1055</v>
      </c>
      <c r="I23" s="98" t="s">
        <v>1056</v>
      </c>
      <c r="J23" s="98" t="s">
        <v>1091</v>
      </c>
      <c r="K23" s="98" t="s">
        <v>1092</v>
      </c>
      <c r="L23" s="98" t="s">
        <v>1074</v>
      </c>
    </row>
    <row r="24" spans="1:12" ht="12.75" customHeight="1">
      <c r="A24" s="100" t="s">
        <v>1880</v>
      </c>
      <c r="B24" s="94" t="s">
        <v>1328</v>
      </c>
      <c r="C24" s="94" t="s">
        <v>1348</v>
      </c>
      <c r="D24" s="94" t="s">
        <v>1331</v>
      </c>
      <c r="E24" s="94" t="s">
        <v>1410</v>
      </c>
      <c r="F24" s="94" t="s">
        <v>1364</v>
      </c>
      <c r="G24" s="94" t="s">
        <v>1378</v>
      </c>
      <c r="H24" s="94" t="s">
        <v>1394</v>
      </c>
      <c r="I24" s="94" t="s">
        <v>995</v>
      </c>
      <c r="J24" s="94" t="s">
        <v>1347</v>
      </c>
      <c r="K24" s="94" t="s">
        <v>1474</v>
      </c>
      <c r="L24" s="94" t="s">
        <v>1495</v>
      </c>
    </row>
    <row r="25" spans="1:12" ht="12.75" customHeight="1">
      <c r="A25" s="101" t="s">
        <v>1881</v>
      </c>
      <c r="B25" s="96" t="s">
        <v>1882</v>
      </c>
      <c r="C25" s="96" t="s">
        <v>1883</v>
      </c>
      <c r="D25" s="96" t="s">
        <v>1884</v>
      </c>
      <c r="E25" s="96" t="s">
        <v>1885</v>
      </c>
      <c r="F25" s="96" t="s">
        <v>1886</v>
      </c>
      <c r="G25" s="96" t="s">
        <v>1887</v>
      </c>
      <c r="H25" s="96" t="s">
        <v>1888</v>
      </c>
      <c r="I25" s="96" t="s">
        <v>1889</v>
      </c>
      <c r="J25" s="96" t="s">
        <v>1890</v>
      </c>
      <c r="K25" s="96" t="s">
        <v>1891</v>
      </c>
      <c r="L25" s="96" t="s">
        <v>1892</v>
      </c>
    </row>
    <row r="26" spans="1:12" ht="12.75" customHeight="1">
      <c r="A26" s="102" t="s">
        <v>1893</v>
      </c>
      <c r="B26" s="98" t="s">
        <v>1049</v>
      </c>
      <c r="C26" s="98" t="s">
        <v>1894</v>
      </c>
      <c r="D26" s="98" t="s">
        <v>1051</v>
      </c>
      <c r="E26" s="98" t="s">
        <v>1052</v>
      </c>
      <c r="F26" s="98" t="s">
        <v>1090</v>
      </c>
      <c r="G26" s="98" t="s">
        <v>1895</v>
      </c>
      <c r="H26" s="98" t="s">
        <v>1896</v>
      </c>
      <c r="I26" s="98" t="s">
        <v>1056</v>
      </c>
      <c r="J26" s="98" t="s">
        <v>1091</v>
      </c>
      <c r="K26" s="98" t="s">
        <v>1092</v>
      </c>
      <c r="L26" s="98" t="s">
        <v>1074</v>
      </c>
    </row>
    <row r="27" spans="1:12" ht="12.75" customHeight="1">
      <c r="A27" s="134" t="s">
        <v>1897</v>
      </c>
      <c r="B27" s="94" t="s">
        <v>1329</v>
      </c>
      <c r="C27" s="94" t="s">
        <v>1335</v>
      </c>
      <c r="D27" s="94" t="s">
        <v>1332</v>
      </c>
      <c r="E27" s="94" t="s">
        <v>1411</v>
      </c>
      <c r="F27" s="94" t="s">
        <v>1365</v>
      </c>
      <c r="G27" s="94" t="s">
        <v>1385</v>
      </c>
      <c r="H27" s="94" t="s">
        <v>1635</v>
      </c>
      <c r="I27" s="94" t="s">
        <v>1371</v>
      </c>
      <c r="J27" s="94" t="s">
        <v>1412</v>
      </c>
      <c r="K27" s="94" t="s">
        <v>1419</v>
      </c>
      <c r="L27" s="94" t="s">
        <v>1496</v>
      </c>
    </row>
    <row r="28" spans="1:12" ht="12.75" customHeight="1">
      <c r="A28" s="108" t="s">
        <v>1898</v>
      </c>
      <c r="B28" s="96" t="s">
        <v>1899</v>
      </c>
      <c r="C28" s="96" t="s">
        <v>1900</v>
      </c>
      <c r="D28" s="96" t="s">
        <v>1901</v>
      </c>
      <c r="E28" s="96" t="s">
        <v>1902</v>
      </c>
      <c r="F28" s="96" t="s">
        <v>1903</v>
      </c>
      <c r="G28" s="96" t="s">
        <v>1904</v>
      </c>
      <c r="H28" s="96" t="s">
        <v>1905</v>
      </c>
      <c r="I28" s="96" t="s">
        <v>1906</v>
      </c>
      <c r="J28" s="96" t="s">
        <v>1907</v>
      </c>
      <c r="K28" s="96" t="s">
        <v>1908</v>
      </c>
      <c r="L28" s="96" t="s">
        <v>1909</v>
      </c>
    </row>
    <row r="29" spans="1:12" ht="12.75" customHeight="1">
      <c r="A29" s="109" t="s">
        <v>1910</v>
      </c>
      <c r="B29" s="98" t="s">
        <v>1049</v>
      </c>
      <c r="C29" s="98" t="s">
        <v>1073</v>
      </c>
      <c r="D29" s="98" t="s">
        <v>1051</v>
      </c>
      <c r="E29" s="98" t="s">
        <v>1052</v>
      </c>
      <c r="F29" s="98" t="s">
        <v>1090</v>
      </c>
      <c r="G29" s="98" t="s">
        <v>1895</v>
      </c>
      <c r="H29" s="98" t="s">
        <v>1055</v>
      </c>
      <c r="I29" s="98" t="s">
        <v>1056</v>
      </c>
      <c r="J29" s="98" t="s">
        <v>1091</v>
      </c>
      <c r="K29" s="98" t="s">
        <v>1058</v>
      </c>
      <c r="L29" s="98" t="s">
        <v>1074</v>
      </c>
    </row>
    <row r="30" spans="1:12" ht="12.75" customHeight="1">
      <c r="A30" s="134" t="s">
        <v>1911</v>
      </c>
      <c r="B30" s="94" t="s">
        <v>1702</v>
      </c>
      <c r="C30" s="94" t="s">
        <v>1566</v>
      </c>
      <c r="D30" s="94" t="s">
        <v>1704</v>
      </c>
      <c r="E30" s="94" t="s">
        <v>1662</v>
      </c>
      <c r="F30" s="94" t="s">
        <v>1622</v>
      </c>
      <c r="G30" s="94" t="s">
        <v>1626</v>
      </c>
      <c r="H30" s="94" t="s">
        <v>1611</v>
      </c>
      <c r="I30" s="94" t="s">
        <v>1615</v>
      </c>
      <c r="J30" s="94" t="s">
        <v>1636</v>
      </c>
      <c r="K30" s="94" t="s">
        <v>1683</v>
      </c>
      <c r="L30" s="94" t="s">
        <v>1689</v>
      </c>
    </row>
    <row r="31" spans="1:12" ht="12.75" customHeight="1">
      <c r="A31" s="108" t="s">
        <v>1912</v>
      </c>
      <c r="B31" s="96" t="s">
        <v>1913</v>
      </c>
      <c r="C31" s="96" t="s">
        <v>1914</v>
      </c>
      <c r="D31" s="96" t="s">
        <v>1915</v>
      </c>
      <c r="E31" s="96" t="s">
        <v>1916</v>
      </c>
      <c r="F31" s="96" t="s">
        <v>1917</v>
      </c>
      <c r="G31" s="96" t="s">
        <v>1918</v>
      </c>
      <c r="H31" s="96" t="s">
        <v>1919</v>
      </c>
      <c r="I31" s="96" t="s">
        <v>1920</v>
      </c>
      <c r="J31" s="96" t="s">
        <v>1921</v>
      </c>
      <c r="K31" s="96" t="s">
        <v>1922</v>
      </c>
      <c r="L31" s="96" t="s">
        <v>1923</v>
      </c>
    </row>
    <row r="32" spans="1:12" ht="12.75" customHeight="1">
      <c r="A32" s="109" t="s">
        <v>1924</v>
      </c>
      <c r="B32" s="98" t="s">
        <v>1049</v>
      </c>
      <c r="C32" s="98" t="s">
        <v>1073</v>
      </c>
      <c r="D32" s="98" t="s">
        <v>1051</v>
      </c>
      <c r="E32" s="98" t="s">
        <v>1052</v>
      </c>
      <c r="F32" s="98" t="s">
        <v>1053</v>
      </c>
      <c r="G32" s="98" t="s">
        <v>1895</v>
      </c>
      <c r="H32" s="98" t="s">
        <v>1055</v>
      </c>
      <c r="I32" s="98" t="s">
        <v>1056</v>
      </c>
      <c r="J32" s="98" t="s">
        <v>1091</v>
      </c>
      <c r="K32" s="98" t="s">
        <v>1092</v>
      </c>
      <c r="L32" s="98" t="s">
        <v>1074</v>
      </c>
    </row>
    <row r="33" spans="1:12" ht="12.75" customHeight="1">
      <c r="A33" s="100" t="s">
        <v>1925</v>
      </c>
      <c r="B33" s="94" t="s">
        <v>1703</v>
      </c>
      <c r="C33" s="94" t="s">
        <v>1461</v>
      </c>
      <c r="D33" s="94" t="s">
        <v>1705</v>
      </c>
      <c r="E33" s="94" t="s">
        <v>1663</v>
      </c>
      <c r="F33" s="94" t="s">
        <v>1623</v>
      </c>
      <c r="G33" s="94" t="s">
        <v>1627</v>
      </c>
      <c r="H33" s="94" t="s">
        <v>1640</v>
      </c>
      <c r="I33" s="94" t="s">
        <v>1616</v>
      </c>
      <c r="J33" s="94" t="s">
        <v>1637</v>
      </c>
      <c r="K33" s="94" t="s">
        <v>1652</v>
      </c>
      <c r="L33" s="94" t="s">
        <v>1690</v>
      </c>
    </row>
    <row r="34" spans="1:12" ht="12.75" customHeight="1">
      <c r="A34" s="101" t="s">
        <v>1926</v>
      </c>
      <c r="B34" s="96" t="s">
        <v>1927</v>
      </c>
      <c r="C34" s="96" t="s">
        <v>1928</v>
      </c>
      <c r="D34" s="96" t="s">
        <v>1929</v>
      </c>
      <c r="E34" s="96" t="s">
        <v>1930</v>
      </c>
      <c r="F34" s="96" t="s">
        <v>1931</v>
      </c>
      <c r="G34" s="96" t="s">
        <v>1932</v>
      </c>
      <c r="H34" s="96" t="s">
        <v>1933</v>
      </c>
      <c r="I34" s="96" t="s">
        <v>1934</v>
      </c>
      <c r="J34" s="96" t="s">
        <v>1935</v>
      </c>
      <c r="K34" s="96" t="s">
        <v>1936</v>
      </c>
      <c r="L34" s="96" t="s">
        <v>1906</v>
      </c>
    </row>
    <row r="35" spans="1:12" ht="12.75" customHeight="1">
      <c r="A35" s="102" t="s">
        <v>1937</v>
      </c>
      <c r="B35" s="98" t="s">
        <v>1049</v>
      </c>
      <c r="C35" s="98" t="s">
        <v>1050</v>
      </c>
      <c r="D35" s="98" t="s">
        <v>1051</v>
      </c>
      <c r="E35" s="98" t="s">
        <v>1052</v>
      </c>
      <c r="F35" s="98" t="s">
        <v>1053</v>
      </c>
      <c r="G35" s="98" t="s">
        <v>1895</v>
      </c>
      <c r="H35" s="98" t="s">
        <v>1896</v>
      </c>
      <c r="I35" s="98" t="s">
        <v>1056</v>
      </c>
      <c r="J35" s="98" t="s">
        <v>1091</v>
      </c>
      <c r="K35" s="98" t="s">
        <v>1058</v>
      </c>
      <c r="L35" s="98" t="s">
        <v>1074</v>
      </c>
    </row>
    <row r="36" spans="1:12" ht="12.75" customHeight="1">
      <c r="A36" s="134" t="s">
        <v>1938</v>
      </c>
      <c r="B36" s="94"/>
      <c r="C36" s="94" t="s">
        <v>1572</v>
      </c>
      <c r="D36" s="94"/>
      <c r="E36" s="94" t="s">
        <v>1664</v>
      </c>
      <c r="F36" s="94" t="s">
        <v>1621</v>
      </c>
      <c r="G36" s="94" t="s">
        <v>1628</v>
      </c>
      <c r="H36" s="94" t="s">
        <v>1641</v>
      </c>
      <c r="I36" s="94" t="s">
        <v>1617</v>
      </c>
      <c r="J36" s="94" t="s">
        <v>1638</v>
      </c>
      <c r="K36" s="94" t="s">
        <v>1653</v>
      </c>
      <c r="L36" s="94" t="s">
        <v>1691</v>
      </c>
    </row>
    <row r="37" spans="1:12" ht="12.75" customHeight="1">
      <c r="A37" s="108" t="s">
        <v>1939</v>
      </c>
      <c r="B37" s="96"/>
      <c r="C37" s="96" t="s">
        <v>1940</v>
      </c>
      <c r="D37" s="96"/>
      <c r="E37" s="96" t="s">
        <v>1941</v>
      </c>
      <c r="F37" s="96" t="s">
        <v>1942</v>
      </c>
      <c r="G37" s="96" t="s">
        <v>1943</v>
      </c>
      <c r="H37" s="96" t="s">
        <v>1944</v>
      </c>
      <c r="I37" s="96" t="s">
        <v>1945</v>
      </c>
      <c r="J37" s="96" t="s">
        <v>1946</v>
      </c>
      <c r="K37" s="96" t="s">
        <v>1947</v>
      </c>
      <c r="L37" s="96" t="s">
        <v>1948</v>
      </c>
    </row>
    <row r="38" spans="1:12" ht="12.75" customHeight="1">
      <c r="A38" s="109" t="s">
        <v>1949</v>
      </c>
      <c r="B38" s="98"/>
      <c r="C38" s="98" t="s">
        <v>1050</v>
      </c>
      <c r="D38" s="98"/>
      <c r="E38" s="98" t="s">
        <v>1052</v>
      </c>
      <c r="F38" s="98" t="s">
        <v>1090</v>
      </c>
      <c r="G38" s="98" t="s">
        <v>1895</v>
      </c>
      <c r="H38" s="98" t="s">
        <v>1896</v>
      </c>
      <c r="I38" s="98" t="s">
        <v>1056</v>
      </c>
      <c r="J38" s="98" t="s">
        <v>1091</v>
      </c>
      <c r="K38" s="98" t="s">
        <v>1058</v>
      </c>
      <c r="L38" s="98" t="s">
        <v>1074</v>
      </c>
    </row>
    <row r="39" spans="1:12" ht="12.75" customHeight="1">
      <c r="A39" s="134" t="s">
        <v>1950</v>
      </c>
      <c r="B39" s="94"/>
      <c r="C39" s="94" t="s">
        <v>1437</v>
      </c>
      <c r="D39" s="94"/>
      <c r="E39" s="94" t="s">
        <v>1782</v>
      </c>
      <c r="F39" s="94" t="s">
        <v>1756</v>
      </c>
      <c r="G39" s="94" t="s">
        <v>1765</v>
      </c>
      <c r="H39" s="94" t="s">
        <v>1769</v>
      </c>
      <c r="I39" s="94" t="s">
        <v>1495</v>
      </c>
      <c r="J39" s="94" t="s">
        <v>1767</v>
      </c>
      <c r="K39" s="94" t="s">
        <v>1804</v>
      </c>
      <c r="L39" s="94" t="s">
        <v>1808</v>
      </c>
    </row>
    <row r="40" spans="1:12" ht="12.75" customHeight="1">
      <c r="A40" s="108" t="s">
        <v>1951</v>
      </c>
      <c r="B40" s="96"/>
      <c r="C40" s="96" t="s">
        <v>1952</v>
      </c>
      <c r="D40" s="96"/>
      <c r="E40" s="96" t="s">
        <v>1953</v>
      </c>
      <c r="F40" s="96" t="s">
        <v>1954</v>
      </c>
      <c r="G40" s="96" t="s">
        <v>1955</v>
      </c>
      <c r="H40" s="96" t="s">
        <v>1956</v>
      </c>
      <c r="I40" s="96" t="s">
        <v>1957</v>
      </c>
      <c r="J40" s="96" t="s">
        <v>1958</v>
      </c>
      <c r="K40" s="96" t="s">
        <v>1959</v>
      </c>
      <c r="L40" s="96" t="s">
        <v>1960</v>
      </c>
    </row>
    <row r="41" spans="1:12" ht="12.75" customHeight="1">
      <c r="A41" s="109" t="s">
        <v>1961</v>
      </c>
      <c r="B41" s="98"/>
      <c r="C41" s="98" t="s">
        <v>1073</v>
      </c>
      <c r="D41" s="98"/>
      <c r="E41" s="98" t="s">
        <v>1052</v>
      </c>
      <c r="F41" s="98" t="s">
        <v>1090</v>
      </c>
      <c r="G41" s="98" t="s">
        <v>1962</v>
      </c>
      <c r="H41" s="98" t="s">
        <v>1896</v>
      </c>
      <c r="I41" s="98" t="s">
        <v>1963</v>
      </c>
      <c r="J41" s="98" t="s">
        <v>1091</v>
      </c>
      <c r="K41" s="98" t="s">
        <v>1092</v>
      </c>
      <c r="L41" s="98" t="s">
        <v>1074</v>
      </c>
    </row>
    <row r="42" spans="1:12" ht="12.75">
      <c r="A42" s="143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1:12" ht="12.75">
      <c r="A43" s="143" t="s">
        <v>1964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12" ht="12.75">
      <c r="A44" s="1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1:12" ht="12.75">
      <c r="A45" s="97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</row>
    <row r="46" spans="1:12" ht="12.75">
      <c r="A46" s="97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 ht="12.75">
      <c r="A47" s="97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12" ht="12.75">
      <c r="A48" s="97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</sheetData>
  <printOptions/>
  <pageMargins left="0" right="0" top="0" bottom="0" header="0" footer="0"/>
  <pageSetup fitToHeight="1" fitToWidth="1" horizontalDpi="360" verticalDpi="36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2012-08-11T16:49:20Z</cp:lastPrinted>
  <dcterms:created xsi:type="dcterms:W3CDTF">2004-09-28T13:23:33Z</dcterms:created>
  <dcterms:modified xsi:type="dcterms:W3CDTF">2012-08-11T16:56:21Z</dcterms:modified>
  <cp:category/>
  <cp:version/>
  <cp:contentType/>
  <cp:contentStatus/>
</cp:coreProperties>
</file>