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928" activeTab="2"/>
  </bookViews>
  <sheets>
    <sheet name="Startlist" sheetId="1" r:id="rId1"/>
    <sheet name="Startlist Crosscart" sheetId="2" r:id="rId2"/>
    <sheet name="Results" sheetId="3" r:id="rId3"/>
    <sheet name="Winners" sheetId="4" r:id="rId4"/>
    <sheet name="Retired" sheetId="5" r:id="rId5"/>
    <sheet name="Penalt" sheetId="6" r:id="rId6"/>
    <sheet name="Speed" sheetId="7" r:id="rId7"/>
    <sheet name="Classes" sheetId="8" r:id="rId8"/>
    <sheet name="Overall Result" sheetId="9" r:id="rId9"/>
  </sheets>
  <definedNames>
    <definedName name="_xlnm._FilterDatabase" localSheetId="8" hidden="1">'Overall Result'!$A$7:$H$21</definedName>
    <definedName name="_xlnm._FilterDatabase" localSheetId="0" hidden="1">'Startlist'!$A$7:$I$21</definedName>
    <definedName name="_xlnm._FilterDatabase" localSheetId="1" hidden="1">'Startlist Crosscart'!$A$7:$G$20</definedName>
    <definedName name="EXCKLASS" localSheetId="7">'Classes'!$C$8:$F$10</definedName>
    <definedName name="EXCPENAL" localSheetId="5">'Penalt'!$A$14:$J$15</definedName>
    <definedName name="EXCPENAL_1" localSheetId="5">'Penalt'!#REF!</definedName>
    <definedName name="EXCPENAL_2" localSheetId="5">'Penalt'!#REF!</definedName>
    <definedName name="EXCPENAL_3" localSheetId="5">'Penalt'!#REF!</definedName>
    <definedName name="EXCPENAL_4" localSheetId="5">'Penalt'!#REF!</definedName>
    <definedName name="EXCRETIR" localSheetId="4">'Retired'!$A$12:$H$14</definedName>
    <definedName name="EXCSPEED" localSheetId="6">'Speed'!$A$7:$E$38</definedName>
    <definedName name="EXCSTART" localSheetId="8">'Overall Result'!$A$8:$J$21</definedName>
    <definedName name="EXCSTART" localSheetId="0">'Startlist'!$A$8:$J$21</definedName>
    <definedName name="EXCSTART" localSheetId="1">'Startlist Crosscart'!$A$8:$H$20</definedName>
    <definedName name="EXCSTART_1" localSheetId="8">'Overall Result'!$A$8:$J$21</definedName>
    <definedName name="EXCWINN" localSheetId="3">'Winners'!$A$6:$J$32</definedName>
    <definedName name="GGG" localSheetId="2">'Results'!$A$8:$O$35</definedName>
    <definedName name="Nimed" localSheetId="1">'Startlist Crosscart'!$B:$D</definedName>
    <definedName name="Nimed">'Startlist'!$B:$D</definedName>
    <definedName name="_xlnm.Print_Area" localSheetId="7">'Classes'!$A$1:$G$16</definedName>
    <definedName name="_xlnm.Print_Area" localSheetId="5">'Penalt'!$A$2:$I$15</definedName>
    <definedName name="_xlnm.Print_Area" localSheetId="2">'Results'!$A$1:$N$35</definedName>
    <definedName name="_xlnm.Print_Area" localSheetId="4">'Retired'!$A$2:$G$14</definedName>
    <definedName name="_xlnm.Print_Area" localSheetId="6">'Speed'!$A$1:$D$39</definedName>
    <definedName name="_xlnm.Print_Area" localSheetId="0">'Startlist'!$A$1:$I$21</definedName>
    <definedName name="_xlnm.Print_Area" localSheetId="1">'Startlist Crosscart'!$A$1:$G$20</definedName>
    <definedName name="_xlnm.Print_Area" localSheetId="3">'Winners'!$A$2:$I$32</definedName>
  </definedNames>
  <calcPr fullCalcOnLoad="1"/>
</workbook>
</file>

<file path=xl/sharedStrings.xml><?xml version="1.0" encoding="utf-8"?>
<sst xmlns="http://schemas.openxmlformats.org/spreadsheetml/2006/main" count="866" uniqueCount="420">
  <si>
    <t>Kristo Tamm</t>
  </si>
  <si>
    <t>Gregor Jeets</t>
  </si>
  <si>
    <t>Robert Virves</t>
  </si>
  <si>
    <t>Georg Gross</t>
  </si>
  <si>
    <t>Ford Fiesta WRC</t>
  </si>
  <si>
    <t>Ford Fiesta</t>
  </si>
  <si>
    <t>Drivers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</si>
  <si>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</si>
  <si>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</si>
  <si>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</si>
  <si>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</si>
  <si>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</si>
  <si>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</si>
  <si>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</si>
  <si>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</si>
  <si>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</si>
  <si>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</si>
  <si>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</si>
  <si>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</si>
  <si>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</si>
  <si>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</si>
  <si>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</si>
  <si>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</si>
  <si>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</si>
  <si>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</si>
  <si>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</si>
  <si>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</si>
  <si>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</si>
  <si>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</si>
  <si>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</si>
  <si>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</si>
  <si>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</si>
  <si>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</si>
  <si>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</si>
  <si>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</si>
  <si>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</si>
  <si>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</si>
  <si>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</si>
  <si>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</si>
  <si>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</si>
  <si>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</si>
  <si>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</si>
  <si>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</si>
  <si>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 xml:space="preserve"> </t>
  </si>
  <si>
    <t xml:space="preserve">    Special stages</t>
  </si>
  <si>
    <t>EST</t>
  </si>
  <si>
    <t>ALM MOTORSPORT</t>
  </si>
  <si>
    <t>Marko Ringenberg</t>
  </si>
  <si>
    <t>Kaspar Kasari</t>
  </si>
  <si>
    <t>OT RACING</t>
  </si>
  <si>
    <t xml:space="preserve">00 </t>
  </si>
  <si>
    <t xml:space="preserve">0 </t>
  </si>
  <si>
    <t>Priit Koik</t>
  </si>
  <si>
    <t>SS1</t>
  </si>
  <si>
    <t>Ford Fiesta R5</t>
  </si>
  <si>
    <t>Raul Jeets</t>
  </si>
  <si>
    <t>Andrus Toom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</si>
  <si>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</si>
  <si>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</si>
  <si>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</si>
  <si>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</si>
  <si>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</si>
  <si>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</si>
  <si>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</si>
  <si>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</si>
  <si>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</si>
  <si>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</si>
  <si>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</si>
  <si>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</si>
  <si>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</si>
  <si>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</si>
  <si>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>Jakko Viilo</t>
  </si>
  <si>
    <t>Hyundai NG I20 R5</t>
  </si>
  <si>
    <t>Silver Simm</t>
  </si>
  <si>
    <t>Ott Tänak</t>
  </si>
  <si>
    <t>Martin Järveoja</t>
  </si>
  <si>
    <t>HYUNDAI MOTORSPORT N</t>
  </si>
  <si>
    <t>Hyundai I20 Coupe WRC</t>
  </si>
  <si>
    <t>FIN</t>
  </si>
  <si>
    <t>Vladas Jurkevicius</t>
  </si>
  <si>
    <t>Aisvydas Paliukenas</t>
  </si>
  <si>
    <t>LTU</t>
  </si>
  <si>
    <t>Georg Linnamäe</t>
  </si>
  <si>
    <t>Raigo Mōlder</t>
  </si>
  <si>
    <t>7</t>
  </si>
  <si>
    <t>8</t>
  </si>
  <si>
    <t>WRC</t>
  </si>
  <si>
    <t xml:space="preserve"> 8:40</t>
  </si>
  <si>
    <t xml:space="preserve"> 8:42</t>
  </si>
  <si>
    <t>R5</t>
  </si>
  <si>
    <t>Volodymyr Korsia</t>
  </si>
  <si>
    <t>EST / UKR</t>
  </si>
  <si>
    <t>Volkswagen Polo R5</t>
  </si>
  <si>
    <t xml:space="preserve"> 8:44</t>
  </si>
  <si>
    <t>TEHASE AUTO</t>
  </si>
  <si>
    <t>Skoda Fabia R5</t>
  </si>
  <si>
    <t xml:space="preserve"> 8:46</t>
  </si>
  <si>
    <t>Jonas Andersson</t>
  </si>
  <si>
    <t>NOR / SWE</t>
  </si>
  <si>
    <t xml:space="preserve"> 8:48</t>
  </si>
  <si>
    <t xml:space="preserve"> 8:50</t>
  </si>
  <si>
    <t>ESTONIAN AUTOSPORT JUNIOR TEAM</t>
  </si>
  <si>
    <t>Ford Fiesta R5 MKII</t>
  </si>
  <si>
    <t xml:space="preserve"> 8:52</t>
  </si>
  <si>
    <t>Kuldar Sikk</t>
  </si>
  <si>
    <t xml:space="preserve"> 8:54</t>
  </si>
  <si>
    <t>Alrashed Rakan</t>
  </si>
  <si>
    <t>Marko Salminen</t>
  </si>
  <si>
    <t>SAU / FIN</t>
  </si>
  <si>
    <t>PRINTSPORT</t>
  </si>
  <si>
    <t xml:space="preserve"> 8:56</t>
  </si>
  <si>
    <t>Kalle Markkanen</t>
  </si>
  <si>
    <t>Kristian Temonen</t>
  </si>
  <si>
    <t xml:space="preserve"> 8:58</t>
  </si>
  <si>
    <t>Andre Kiil</t>
  </si>
  <si>
    <t>KIIL RACING</t>
  </si>
  <si>
    <t xml:space="preserve"> 9:00</t>
  </si>
  <si>
    <t>VLADAS JURKEVICIUS</t>
  </si>
  <si>
    <t xml:space="preserve"> 9:02</t>
  </si>
  <si>
    <t>R2</t>
  </si>
  <si>
    <t>Ford Rally 4</t>
  </si>
  <si>
    <t xml:space="preserve"> 9:04</t>
  </si>
  <si>
    <t>Simo Koskinen</t>
  </si>
  <si>
    <t>CKR ESTONIA</t>
  </si>
  <si>
    <t xml:space="preserve"> 9:06</t>
  </si>
  <si>
    <t>Ole Christian Veiby</t>
  </si>
  <si>
    <t>Joosep Ralf Nōgene</t>
  </si>
  <si>
    <t>Kehala Rally</t>
  </si>
  <si>
    <r>
      <t>November 14</t>
    </r>
    <r>
      <rPr>
        <b/>
        <sz val="10"/>
        <rFont val="Calibri"/>
        <family val="2"/>
      </rPr>
      <t>th</t>
    </r>
    <r>
      <rPr>
        <b/>
        <sz val="12"/>
        <rFont val="Calibri"/>
        <family val="2"/>
      </rPr>
      <t>, 2020</t>
    </r>
  </si>
  <si>
    <t xml:space="preserve">VIP </t>
  </si>
  <si>
    <t xml:space="preserve"> 8:36</t>
  </si>
  <si>
    <t xml:space="preserve"> 8:33</t>
  </si>
  <si>
    <t xml:space="preserve"> 8:30</t>
  </si>
  <si>
    <t>SANDER SEPP</t>
  </si>
  <si>
    <t>STEN OJA</t>
  </si>
  <si>
    <t>EERO NÕGENE</t>
  </si>
  <si>
    <t>OSKAR MÄNNAMETS</t>
  </si>
  <si>
    <t>RAGNAR KALJUSTE</t>
  </si>
  <si>
    <t>KEN TORN</t>
  </si>
  <si>
    <t>MEELIS ANTON</t>
  </si>
  <si>
    <t>LAUR LANGEPROON</t>
  </si>
  <si>
    <t>GEORG STEVE SUPPER</t>
  </si>
  <si>
    <t>TÕNIS RAIDE</t>
  </si>
  <si>
    <t>PATRICK ENOK</t>
  </si>
  <si>
    <t>VAHUR MÄESALU</t>
  </si>
  <si>
    <t>Krosskart</t>
  </si>
  <si>
    <t>SPEEDCAR WONDER</t>
  </si>
  <si>
    <t>SPEEDCAR XTREME</t>
  </si>
  <si>
    <t>SPEEDCAR EXTREME</t>
  </si>
  <si>
    <t>KROSSKART R3 650</t>
  </si>
  <si>
    <t>KROSSKART 125</t>
  </si>
  <si>
    <t>STEN OJA MOTORSPORT</t>
  </si>
  <si>
    <t>EKK</t>
  </si>
  <si>
    <t>RAKVERE KROSSKART</t>
  </si>
  <si>
    <t>CKR</t>
  </si>
  <si>
    <t>TALVAR RACING</t>
  </si>
  <si>
    <t>Kehala krosskartide sprint</t>
  </si>
  <si>
    <t>14.11.2020</t>
  </si>
  <si>
    <t>Stardiprotokoll</t>
  </si>
  <si>
    <t>JAANIS OZOLS</t>
  </si>
  <si>
    <t>SEMOG</t>
  </si>
  <si>
    <t>CROSSKART EXTREME</t>
  </si>
  <si>
    <t xml:space="preserve">  1/1</t>
  </si>
  <si>
    <t>Tänak/Järveoja</t>
  </si>
  <si>
    <t xml:space="preserve"> 5.53,7</t>
  </si>
  <si>
    <t xml:space="preserve"> 2.18,9</t>
  </si>
  <si>
    <t xml:space="preserve"> 5.49,2</t>
  </si>
  <si>
    <t xml:space="preserve"> 2.16,3</t>
  </si>
  <si>
    <t xml:space="preserve">   1/1</t>
  </si>
  <si>
    <t>+ 0.00,0</t>
  </si>
  <si>
    <t xml:space="preserve">  2/2</t>
  </si>
  <si>
    <t>Gross/Mōlder</t>
  </si>
  <si>
    <t xml:space="preserve"> 6.04,3</t>
  </si>
  <si>
    <t xml:space="preserve"> 2.23,0</t>
  </si>
  <si>
    <t xml:space="preserve"> 5.57,0</t>
  </si>
  <si>
    <t xml:space="preserve"> 2.20,4</t>
  </si>
  <si>
    <t xml:space="preserve">   2/2</t>
  </si>
  <si>
    <t xml:space="preserve">   3/2</t>
  </si>
  <si>
    <t xml:space="preserve">  3/1</t>
  </si>
  <si>
    <t>Veiby/Andersson</t>
  </si>
  <si>
    <t xml:space="preserve"> 6.06,8</t>
  </si>
  <si>
    <t xml:space="preserve"> 2.22,0</t>
  </si>
  <si>
    <t xml:space="preserve"> 5.56,5</t>
  </si>
  <si>
    <t xml:space="preserve"> 2.20,7</t>
  </si>
  <si>
    <t xml:space="preserve">   3/1</t>
  </si>
  <si>
    <t xml:space="preserve">   2/1</t>
  </si>
  <si>
    <t xml:space="preserve">  4/2</t>
  </si>
  <si>
    <t>Jeets/Sikk</t>
  </si>
  <si>
    <t xml:space="preserve"> 6.09,3</t>
  </si>
  <si>
    <t xml:space="preserve"> 2.25,9</t>
  </si>
  <si>
    <t xml:space="preserve"> 6.01,7</t>
  </si>
  <si>
    <t xml:space="preserve"> 2.22,4</t>
  </si>
  <si>
    <t xml:space="preserve">   4/2</t>
  </si>
  <si>
    <t xml:space="preserve">   5/3</t>
  </si>
  <si>
    <t xml:space="preserve">   6/4</t>
  </si>
  <si>
    <t xml:space="preserve">  5/3</t>
  </si>
  <si>
    <t>Virves/Ringenberg</t>
  </si>
  <si>
    <t xml:space="preserve"> 6.13,0</t>
  </si>
  <si>
    <t xml:space="preserve"> 2.26,3</t>
  </si>
  <si>
    <t xml:space="preserve"> 6.02,0</t>
  </si>
  <si>
    <t xml:space="preserve"> 2.23,9</t>
  </si>
  <si>
    <t xml:space="preserve">   7/5</t>
  </si>
  <si>
    <t xml:space="preserve">  6/4</t>
  </si>
  <si>
    <t>Linnamäe/Korsia</t>
  </si>
  <si>
    <t xml:space="preserve"> 6.12,1</t>
  </si>
  <si>
    <t xml:space="preserve"> 2.24,4</t>
  </si>
  <si>
    <t xml:space="preserve"> 6.00,1</t>
  </si>
  <si>
    <t xml:space="preserve"> 2.21,4</t>
  </si>
  <si>
    <t xml:space="preserve">  7/5</t>
  </si>
  <si>
    <t>Markkanen/Temonen</t>
  </si>
  <si>
    <t xml:space="preserve"> 6.09,9</t>
  </si>
  <si>
    <t xml:space="preserve"> 2.27,5</t>
  </si>
  <si>
    <t xml:space="preserve"> 6.01,6</t>
  </si>
  <si>
    <t xml:space="preserve"> 2.29,2</t>
  </si>
  <si>
    <t xml:space="preserve">  11/9</t>
  </si>
  <si>
    <t xml:space="preserve">  8/6</t>
  </si>
  <si>
    <t>Kiil/Simm</t>
  </si>
  <si>
    <t xml:space="preserve"> 6.14,4</t>
  </si>
  <si>
    <t xml:space="preserve"> 2.26,5</t>
  </si>
  <si>
    <t xml:space="preserve"> 6.04,0</t>
  </si>
  <si>
    <t xml:space="preserve"> 2.26,0</t>
  </si>
  <si>
    <t xml:space="preserve">   9/7</t>
  </si>
  <si>
    <t xml:space="preserve">   8/6</t>
  </si>
  <si>
    <t xml:space="preserve">  9/7</t>
  </si>
  <si>
    <t>Koik/Tamm</t>
  </si>
  <si>
    <t xml:space="preserve"> 6.16,2</t>
  </si>
  <si>
    <t xml:space="preserve"> 6.08,3</t>
  </si>
  <si>
    <t xml:space="preserve"> 2.21,8</t>
  </si>
  <si>
    <t xml:space="preserve">  10/8</t>
  </si>
  <si>
    <t>Jurkevicius/Paliukenas</t>
  </si>
  <si>
    <t xml:space="preserve"> 6.19,9</t>
  </si>
  <si>
    <t xml:space="preserve"> 2.26,8</t>
  </si>
  <si>
    <t xml:space="preserve"> 6.06,4</t>
  </si>
  <si>
    <t xml:space="preserve"> 2.27,1</t>
  </si>
  <si>
    <t>Jeets/Toom</t>
  </si>
  <si>
    <t xml:space="preserve"> 6.19,5</t>
  </si>
  <si>
    <t xml:space="preserve"> 2.28,8</t>
  </si>
  <si>
    <t>Kasari/Viilo</t>
  </si>
  <si>
    <t xml:space="preserve"> 6.58,7</t>
  </si>
  <si>
    <t xml:space="preserve"> 2.46,2</t>
  </si>
  <si>
    <t xml:space="preserve"> 6.45,3</t>
  </si>
  <si>
    <t xml:space="preserve"> 2.42,6</t>
  </si>
  <si>
    <t xml:space="preserve">  12/1</t>
  </si>
  <si>
    <t>Nōgene/Koskinen</t>
  </si>
  <si>
    <t xml:space="preserve"> 7.09,1</t>
  </si>
  <si>
    <t xml:space="preserve"> 2.48,5</t>
  </si>
  <si>
    <t xml:space="preserve"> 6.52,6</t>
  </si>
  <si>
    <t xml:space="preserve"> 2.45,8</t>
  </si>
  <si>
    <t xml:space="preserve">  13/2</t>
  </si>
  <si>
    <t>Rakan/Salminen</t>
  </si>
  <si>
    <t xml:space="preserve">  12/10</t>
  </si>
  <si>
    <t xml:space="preserve">  13/1</t>
  </si>
  <si>
    <t xml:space="preserve">  14/2</t>
  </si>
  <si>
    <t xml:space="preserve"> 6.26,3</t>
  </si>
  <si>
    <t xml:space="preserve"> 2.32,0</t>
  </si>
  <si>
    <t xml:space="preserve"> 6.15,0</t>
  </si>
  <si>
    <t>OFF</t>
  </si>
  <si>
    <t xml:space="preserve">  10</t>
  </si>
  <si>
    <t>SS4S</t>
  </si>
  <si>
    <t>SS5</t>
  </si>
  <si>
    <t>SS3</t>
  </si>
  <si>
    <t>KehalaLong1</t>
  </si>
  <si>
    <t xml:space="preserve">  74.81 km/h</t>
  </si>
  <si>
    <t xml:space="preserve">  72.14 km/h</t>
  </si>
  <si>
    <t xml:space="preserve">  63.20 km/h</t>
  </si>
  <si>
    <t xml:space="preserve"> 7.35 km</t>
  </si>
  <si>
    <t xml:space="preserve">  8 Tänak/Järveoja</t>
  </si>
  <si>
    <t xml:space="preserve">  5 Veiby/Andersson</t>
  </si>
  <si>
    <t xml:space="preserve"> 15 Kasari/Viilo</t>
  </si>
  <si>
    <t>SS2</t>
  </si>
  <si>
    <t>KehalaShort1</t>
  </si>
  <si>
    <t xml:space="preserve">  71.02 km/h</t>
  </si>
  <si>
    <t xml:space="preserve">  69.46 km/h</t>
  </si>
  <si>
    <t xml:space="preserve">  59.35 km/h</t>
  </si>
  <si>
    <t xml:space="preserve"> 2.74 km</t>
  </si>
  <si>
    <t>KehalaLong2</t>
  </si>
  <si>
    <t xml:space="preserve">  75.77 km/h</t>
  </si>
  <si>
    <t xml:space="preserve">  74.22 km/h</t>
  </si>
  <si>
    <t xml:space="preserve">  65.28 km/h</t>
  </si>
  <si>
    <t>SS4</t>
  </si>
  <si>
    <t>KehalaShort2</t>
  </si>
  <si>
    <t xml:space="preserve">  72.37 km/h</t>
  </si>
  <si>
    <t xml:space="preserve">  70.11 km/h</t>
  </si>
  <si>
    <t xml:space="preserve">  60.66 km/h</t>
  </si>
  <si>
    <t>Leeri1</t>
  </si>
  <si>
    <t xml:space="preserve"> 8.88 km</t>
  </si>
  <si>
    <t>SS6</t>
  </si>
  <si>
    <t>Leeri2</t>
  </si>
  <si>
    <t>SS7</t>
  </si>
  <si>
    <t>Leeri3</t>
  </si>
  <si>
    <t>SS8</t>
  </si>
  <si>
    <t>KehalaLong3</t>
  </si>
  <si>
    <t>SS9</t>
  </si>
  <si>
    <t>KehalaShort4</t>
  </si>
  <si>
    <t>Total 56.91 km</t>
  </si>
  <si>
    <t xml:space="preserve"> 4.14,1</t>
  </si>
  <si>
    <t xml:space="preserve"> 4.11,3</t>
  </si>
  <si>
    <t xml:space="preserve"> 4.25,3</t>
  </si>
  <si>
    <t xml:space="preserve"> 4.23,7</t>
  </si>
  <si>
    <t xml:space="preserve"> 4.33,1</t>
  </si>
  <si>
    <t xml:space="preserve"> 4.33,2</t>
  </si>
  <si>
    <t xml:space="preserve"> 4.35,7</t>
  </si>
  <si>
    <t xml:space="preserve"> 4.30,7</t>
  </si>
  <si>
    <t xml:space="preserve"> 4.37,8</t>
  </si>
  <si>
    <t xml:space="preserve"> 4.32,9</t>
  </si>
  <si>
    <t xml:space="preserve"> 4.36,2</t>
  </si>
  <si>
    <t xml:space="preserve"> 4.41,2</t>
  </si>
  <si>
    <t xml:space="preserve"> 4.35,2</t>
  </si>
  <si>
    <t xml:space="preserve"> 4.38,6</t>
  </si>
  <si>
    <t xml:space="preserve"> 4.41,9</t>
  </si>
  <si>
    <t xml:space="preserve"> 4.37,7</t>
  </si>
  <si>
    <t xml:space="preserve"> 4.37,1</t>
  </si>
  <si>
    <t xml:space="preserve"> 4.46,7</t>
  </si>
  <si>
    <t xml:space="preserve"> 5.08,7</t>
  </si>
  <si>
    <t xml:space="preserve"> 5.17,4</t>
  </si>
  <si>
    <t xml:space="preserve">  11/1</t>
  </si>
  <si>
    <t xml:space="preserve"> 5.24,2</t>
  </si>
  <si>
    <t xml:space="preserve"> 5.25,4</t>
  </si>
  <si>
    <t xml:space="preserve">  12/2</t>
  </si>
  <si>
    <t xml:space="preserve"> 4.38,1</t>
  </si>
  <si>
    <t xml:space="preserve"> 4.42,7</t>
  </si>
  <si>
    <t xml:space="preserve">  11</t>
  </si>
  <si>
    <t>SS6S</t>
  </si>
  <si>
    <t xml:space="preserve"> 125.81 km/h</t>
  </si>
  <si>
    <t xml:space="preserve"> 117.06 km/h</t>
  </si>
  <si>
    <t xml:space="preserve"> 103.56 km/h</t>
  </si>
  <si>
    <t xml:space="preserve"> 127.21 km/h</t>
  </si>
  <si>
    <t xml:space="preserve"> 118.09 km/h</t>
  </si>
  <si>
    <t xml:space="preserve"> 100.72 km/h</t>
  </si>
  <si>
    <t xml:space="preserve">  3 Linnamäe/Korsia</t>
  </si>
  <si>
    <t xml:space="preserve"> 4.12,3</t>
  </si>
  <si>
    <t xml:space="preserve"> 5.44,4</t>
  </si>
  <si>
    <t xml:space="preserve"> 2.14,5</t>
  </si>
  <si>
    <t>36.54,7</t>
  </si>
  <si>
    <t xml:space="preserve"> 4.22,4</t>
  </si>
  <si>
    <t xml:space="preserve"> 5.58,3</t>
  </si>
  <si>
    <t xml:space="preserve"> 2.22,6</t>
  </si>
  <si>
    <t>38.17,0</t>
  </si>
  <si>
    <t>+ 1.22,3</t>
  </si>
  <si>
    <t xml:space="preserve"> 4.32,1</t>
  </si>
  <si>
    <t xml:space="preserve"> 5.55,8</t>
  </si>
  <si>
    <t>38.40,6</t>
  </si>
  <si>
    <t>+ 1.45,9</t>
  </si>
  <si>
    <t xml:space="preserve"> 4.34,7</t>
  </si>
  <si>
    <t xml:space="preserve"> 6.00,2</t>
  </si>
  <si>
    <t xml:space="preserve"> 2.24,1</t>
  </si>
  <si>
    <t>39.09,0</t>
  </si>
  <si>
    <t>+ 2.14,3</t>
  </si>
  <si>
    <t xml:space="preserve"> 4.31,1</t>
  </si>
  <si>
    <t xml:space="preserve"> 2.40,4</t>
  </si>
  <si>
    <t>39.12,9</t>
  </si>
  <si>
    <t>+ 2.18,2</t>
  </si>
  <si>
    <t xml:space="preserve"> 4.37,5</t>
  </si>
  <si>
    <t xml:space="preserve"> 6.01,2</t>
  </si>
  <si>
    <t xml:space="preserve"> 2.25,8</t>
  </si>
  <si>
    <t>39.21,6</t>
  </si>
  <si>
    <t>+ 2.26,9</t>
  </si>
  <si>
    <t xml:space="preserve"> 4.37,3</t>
  </si>
  <si>
    <t xml:space="preserve"> 6.03,0</t>
  </si>
  <si>
    <t xml:space="preserve"> 2.22,5</t>
  </si>
  <si>
    <t>39.45,2</t>
  </si>
  <si>
    <t>+ 2.50,5</t>
  </si>
  <si>
    <t xml:space="preserve"> 5.18,4</t>
  </si>
  <si>
    <t>TECHNICAL</t>
  </si>
  <si>
    <t xml:space="preserve"> 6.01,8</t>
  </si>
  <si>
    <t xml:space="preserve"> 2.22,7</t>
  </si>
  <si>
    <t>39.43,0</t>
  </si>
  <si>
    <t>+ 2.48,3</t>
  </si>
  <si>
    <t xml:space="preserve"> 4.40,7</t>
  </si>
  <si>
    <t xml:space="preserve"> 6.02,1</t>
  </si>
  <si>
    <t xml:space="preserve"> 2.25,5</t>
  </si>
  <si>
    <t>39.48,6</t>
  </si>
  <si>
    <t>+ 2.53,9</t>
  </si>
  <si>
    <t xml:space="preserve"> 10/1</t>
  </si>
  <si>
    <t xml:space="preserve"> 5.16,3</t>
  </si>
  <si>
    <t xml:space="preserve"> 6.40,9</t>
  </si>
  <si>
    <t xml:space="preserve"> 2.43,1</t>
  </si>
  <si>
    <t>44.19,2</t>
  </si>
  <si>
    <t xml:space="preserve">  10/1</t>
  </si>
  <si>
    <t xml:space="preserve">  11/2</t>
  </si>
  <si>
    <t>+ 7.24,5</t>
  </si>
  <si>
    <t xml:space="preserve"> 11/2</t>
  </si>
  <si>
    <t xml:space="preserve"> 5.20,3</t>
  </si>
  <si>
    <t xml:space="preserve"> 6.50,2</t>
  </si>
  <si>
    <t xml:space="preserve"> 2.43,0</t>
  </si>
  <si>
    <t>45.19,1</t>
  </si>
  <si>
    <t>+ 8.24,4</t>
  </si>
  <si>
    <t xml:space="preserve">  11/8</t>
  </si>
  <si>
    <t>Started   14 /  Finished   11</t>
  </si>
  <si>
    <t xml:space="preserve">   8</t>
  </si>
  <si>
    <t xml:space="preserve">   2</t>
  </si>
  <si>
    <t xml:space="preserve">   5</t>
  </si>
  <si>
    <t>Ole-Christian Veiby</t>
  </si>
  <si>
    <t xml:space="preserve">   9</t>
  </si>
  <si>
    <t xml:space="preserve">   3</t>
  </si>
  <si>
    <t xml:space="preserve">   7</t>
  </si>
  <si>
    <t xml:space="preserve">  14</t>
  </si>
  <si>
    <t xml:space="preserve">   4</t>
  </si>
  <si>
    <t xml:space="preserve">  12</t>
  </si>
  <si>
    <t xml:space="preserve">  15</t>
  </si>
  <si>
    <t>Started    2 /  Finished    2</t>
  </si>
  <si>
    <t>Started   10 /  Finished    7</t>
  </si>
  <si>
    <t>+ 0.28,4</t>
  </si>
  <si>
    <t>+ 0.32,3</t>
  </si>
  <si>
    <t xml:space="preserve">  16</t>
  </si>
  <si>
    <t>Joosep-Ralf Nōgene</t>
  </si>
  <si>
    <t>+ 0.59,9</t>
  </si>
  <si>
    <t xml:space="preserve">   6</t>
  </si>
  <si>
    <t>SS7F</t>
  </si>
  <si>
    <t>Avg.speed of winner  92.51 km/h</t>
  </si>
  <si>
    <t xml:space="preserve"> 126.71 km/h</t>
  </si>
  <si>
    <t xml:space="preserve"> 117.92 km/h</t>
  </si>
  <si>
    <t xml:space="preserve"> 101.07 km/h</t>
  </si>
  <si>
    <t xml:space="preserve">  76.83 km/h</t>
  </si>
  <si>
    <t xml:space="preserve">  74.37 km/h</t>
  </si>
  <si>
    <t xml:space="preserve">  66.00 km/h</t>
  </si>
  <si>
    <t xml:space="preserve">  73.34 km/h</t>
  </si>
  <si>
    <t xml:space="preserve">  70.26 km/h</t>
  </si>
  <si>
    <t xml:space="preserve">  60.52 km/h</t>
  </si>
  <si>
    <t xml:space="preserve"> 16 Nōgene/Koskinen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</si>
</sst>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mm/ss.0"/>
    <numFmt numFmtId="174" formatCode="0.0%"/>
    <numFmt numFmtId="175" formatCode="0.00_ ;[Red]\-0.00\ "/>
    <numFmt numFmtId="176" formatCode="0.00000_ ;[Red]\-0.00000\ "/>
    <numFmt numFmtId="177" formatCode="0_ ;[Red]\-0\ "/>
    <numFmt numFmtId="178" formatCode="[$-F400]h:mm:ss\ AM/PM"/>
    <numFmt numFmtId="179" formatCode="hh:mm:ss;@"/>
    <numFmt numFmtId="180" formatCode="0.00000"/>
    <numFmt numFmtId="181" formatCode="0.0000"/>
    <numFmt numFmtId="182" formatCode="hh:mm/ss\,s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hh:mm/ss\,s"/>
    <numFmt numFmtId="188" formatCode="hh:mm/ss.0"/>
    <numFmt numFmtId="189" formatCode="[h]:mm/ss.0"/>
  </numFmts>
  <fonts count="7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b/>
      <sz val="8"/>
      <color indexed="8"/>
      <name val="Calibri"/>
      <family val="2"/>
    </font>
    <font>
      <b/>
      <i/>
      <sz val="14"/>
      <color indexed="8"/>
      <name val="Calibri"/>
      <family val="2"/>
    </font>
    <font>
      <i/>
      <sz val="10"/>
      <color indexed="8"/>
      <name val="Arial"/>
      <family val="2"/>
    </font>
    <font>
      <b/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1" applyNumberFormat="0" applyAlignment="0" applyProtection="0"/>
    <xf numFmtId="0" fontId="61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22" borderId="3" applyNumberFormat="0" applyAlignment="0" applyProtection="0"/>
    <xf numFmtId="0" fontId="11" fillId="0" borderId="0" applyNumberFormat="0" applyFill="0" applyBorder="0" applyAlignment="0" applyProtection="0"/>
    <xf numFmtId="0" fontId="66" fillId="0" borderId="4" applyNumberFormat="0" applyFill="0" applyAlignment="0" applyProtection="0"/>
    <xf numFmtId="0" fontId="0" fillId="23" borderId="5" applyNumberFormat="0" applyFont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19" borderId="9" applyNumberFormat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49" fontId="3" fillId="32" borderId="12" xfId="0" applyNumberFormat="1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right"/>
    </xf>
    <xf numFmtId="0" fontId="3" fillId="32" borderId="14" xfId="0" applyFont="1" applyFill="1" applyBorder="1" applyAlignment="1">
      <alignment horizontal="right"/>
    </xf>
    <xf numFmtId="0" fontId="0" fillId="32" borderId="1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8" fillId="33" borderId="15" xfId="0" applyNumberFormat="1" applyFont="1" applyFill="1" applyBorder="1" applyAlignment="1">
      <alignment horizontal="center"/>
    </xf>
    <xf numFmtId="49" fontId="3" fillId="4" borderId="16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/>
    </xf>
    <xf numFmtId="0" fontId="3" fillId="4" borderId="17" xfId="0" applyFont="1" applyFill="1" applyBorder="1" applyAlignment="1">
      <alignment/>
    </xf>
    <xf numFmtId="49" fontId="3" fillId="4" borderId="18" xfId="0" applyNumberFormat="1" applyFont="1" applyFill="1" applyBorder="1" applyAlignment="1">
      <alignment horizontal="left" indent="1"/>
    </xf>
    <xf numFmtId="0" fontId="3" fillId="4" borderId="18" xfId="0" applyFont="1" applyFill="1" applyBorder="1" applyAlignment="1">
      <alignment horizontal="center"/>
    </xf>
    <xf numFmtId="49" fontId="3" fillId="4" borderId="16" xfId="0" applyNumberFormat="1" applyFont="1" applyFill="1" applyBorder="1" applyAlignment="1">
      <alignment/>
    </xf>
    <xf numFmtId="0" fontId="3" fillId="32" borderId="14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0" fillId="34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49" fontId="2" fillId="34" borderId="11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49" fontId="0" fillId="34" borderId="10" xfId="0" applyNumberFormat="1" applyFill="1" applyBorder="1" applyAlignment="1">
      <alignment horizontal="right"/>
    </xf>
    <xf numFmtId="49" fontId="2" fillId="34" borderId="19" xfId="0" applyNumberFormat="1" applyFont="1" applyFill="1" applyBorder="1" applyAlignment="1">
      <alignment horizontal="right"/>
    </xf>
    <xf numFmtId="49" fontId="12" fillId="34" borderId="0" xfId="0" applyNumberFormat="1" applyFont="1" applyFill="1" applyAlignment="1">
      <alignment/>
    </xf>
    <xf numFmtId="49" fontId="13" fillId="34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15" fillId="34" borderId="14" xfId="0" applyNumberFormat="1" applyFont="1" applyFill="1" applyBorder="1" applyAlignment="1">
      <alignment horizontal="left" indent="1"/>
    </xf>
    <xf numFmtId="49" fontId="14" fillId="34" borderId="16" xfId="0" applyNumberFormat="1" applyFont="1" applyFill="1" applyBorder="1" applyAlignment="1">
      <alignment horizontal="right" indent="1"/>
    </xf>
    <xf numFmtId="49" fontId="14" fillId="34" borderId="18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 quotePrefix="1">
      <alignment horizontal="right"/>
    </xf>
    <xf numFmtId="0" fontId="2" fillId="34" borderId="0" xfId="0" applyNumberFormat="1" applyFont="1" applyFill="1" applyBorder="1" applyAlignment="1">
      <alignment horizontal="right"/>
    </xf>
    <xf numFmtId="49" fontId="14" fillId="34" borderId="16" xfId="0" applyNumberFormat="1" applyFont="1" applyFill="1" applyBorder="1" applyAlignment="1">
      <alignment horizontal="left"/>
    </xf>
    <xf numFmtId="49" fontId="14" fillId="34" borderId="12" xfId="0" applyNumberFormat="1" applyFont="1" applyFill="1" applyBorder="1" applyAlignment="1">
      <alignment/>
    </xf>
    <xf numFmtId="49" fontId="14" fillId="34" borderId="20" xfId="0" applyNumberFormat="1" applyFont="1" applyFill="1" applyBorder="1" applyAlignment="1">
      <alignment horizontal="right"/>
    </xf>
    <xf numFmtId="49" fontId="14" fillId="34" borderId="20" xfId="0" applyNumberFormat="1" applyFont="1" applyFill="1" applyBorder="1" applyAlignment="1">
      <alignment/>
    </xf>
    <xf numFmtId="49" fontId="15" fillId="34" borderId="17" xfId="0" applyNumberFormat="1" applyFont="1" applyFill="1" applyBorder="1" applyAlignment="1">
      <alignment horizontal="left" indent="1"/>
    </xf>
    <xf numFmtId="49" fontId="16" fillId="34" borderId="18" xfId="0" applyNumberFormat="1" applyFont="1" applyFill="1" applyBorder="1" applyAlignment="1">
      <alignment horizontal="right" indent="1"/>
    </xf>
    <xf numFmtId="0" fontId="14" fillId="34" borderId="12" xfId="0" applyNumberFormat="1" applyFont="1" applyFill="1" applyBorder="1" applyAlignment="1">
      <alignment horizontal="right"/>
    </xf>
    <xf numFmtId="49" fontId="0" fillId="34" borderId="0" xfId="0" applyNumberFormat="1" applyFill="1" applyBorder="1" applyAlignment="1">
      <alignment/>
    </xf>
    <xf numFmtId="0" fontId="0" fillId="34" borderId="0" xfId="0" applyNumberForma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5" borderId="11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horizontal="left" vertical="center"/>
    </xf>
    <xf numFmtId="0" fontId="3" fillId="35" borderId="19" xfId="0" applyFont="1" applyFill="1" applyBorder="1" applyAlignment="1">
      <alignment horizontal="center" vertical="center"/>
    </xf>
    <xf numFmtId="49" fontId="18" fillId="34" borderId="1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8" fillId="34" borderId="15" xfId="0" applyFont="1" applyFill="1" applyBorder="1" applyAlignment="1" quotePrefix="1">
      <alignment horizontal="right" vertical="center"/>
    </xf>
    <xf numFmtId="0" fontId="20" fillId="34" borderId="0" xfId="0" applyNumberFormat="1" applyFont="1" applyFill="1" applyAlignment="1">
      <alignment vertical="center"/>
    </xf>
    <xf numFmtId="0" fontId="21" fillId="34" borderId="0" xfId="0" applyFont="1" applyFill="1" applyAlignment="1">
      <alignment horizontal="center" vertical="center"/>
    </xf>
    <xf numFmtId="0" fontId="21" fillId="34" borderId="0" xfId="0" applyFont="1" applyFill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0" xfId="0" applyNumberFormat="1" applyFont="1" applyFill="1" applyBorder="1" applyAlignment="1">
      <alignment horizontal="right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vertical="center"/>
    </xf>
    <xf numFmtId="49" fontId="18" fillId="0" borderId="1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34" borderId="0" xfId="0" applyNumberFormat="1" applyFill="1" applyAlignment="1">
      <alignment/>
    </xf>
    <xf numFmtId="49" fontId="24" fillId="34" borderId="0" xfId="0" applyNumberFormat="1" applyFont="1" applyFill="1" applyAlignment="1">
      <alignment/>
    </xf>
    <xf numFmtId="0" fontId="16" fillId="34" borderId="0" xfId="0" applyFont="1" applyFill="1" applyAlignment="1">
      <alignment/>
    </xf>
    <xf numFmtId="49" fontId="25" fillId="4" borderId="19" xfId="0" applyNumberFormat="1" applyFont="1" applyFill="1" applyBorder="1" applyAlignment="1">
      <alignment horizontal="center"/>
    </xf>
    <xf numFmtId="49" fontId="25" fillId="4" borderId="15" xfId="0" applyNumberFormat="1" applyFont="1" applyFill="1" applyBorder="1" applyAlignment="1">
      <alignment horizontal="center"/>
    </xf>
    <xf numFmtId="0" fontId="25" fillId="4" borderId="11" xfId="0" applyNumberFormat="1" applyFont="1" applyFill="1" applyBorder="1" applyAlignment="1">
      <alignment horizontal="center"/>
    </xf>
    <xf numFmtId="49" fontId="15" fillId="34" borderId="13" xfId="0" applyNumberFormat="1" applyFont="1" applyFill="1" applyBorder="1" applyAlignment="1">
      <alignment horizontal="center"/>
    </xf>
    <xf numFmtId="49" fontId="15" fillId="34" borderId="12" xfId="0" applyNumberFormat="1" applyFont="1" applyFill="1" applyBorder="1" applyAlignment="1">
      <alignment horizontal="center"/>
    </xf>
    <xf numFmtId="49" fontId="15" fillId="34" borderId="14" xfId="0" applyNumberFormat="1" applyFont="1" applyFill="1" applyBorder="1" applyAlignment="1">
      <alignment horizontal="center"/>
    </xf>
    <xf numFmtId="49" fontId="15" fillId="34" borderId="21" xfId="0" applyNumberFormat="1" applyFont="1" applyFill="1" applyBorder="1" applyAlignment="1">
      <alignment horizontal="center"/>
    </xf>
    <xf numFmtId="49" fontId="15" fillId="34" borderId="20" xfId="0" applyNumberFormat="1" applyFont="1" applyFill="1" applyBorder="1" applyAlignment="1">
      <alignment horizontal="center"/>
    </xf>
    <xf numFmtId="49" fontId="15" fillId="34" borderId="17" xfId="0" applyNumberFormat="1" applyFont="1" applyFill="1" applyBorder="1" applyAlignment="1">
      <alignment horizontal="center"/>
    </xf>
    <xf numFmtId="0" fontId="26" fillId="34" borderId="0" xfId="0" applyFont="1" applyFill="1" applyAlignment="1">
      <alignment/>
    </xf>
    <xf numFmtId="0" fontId="27" fillId="35" borderId="12" xfId="0" applyFont="1" applyFill="1" applyBorder="1" applyAlignment="1">
      <alignment/>
    </xf>
    <xf numFmtId="2" fontId="28" fillId="35" borderId="14" xfId="0" applyNumberFormat="1" applyFont="1" applyFill="1" applyBorder="1" applyAlignment="1">
      <alignment horizontal="center"/>
    </xf>
    <xf numFmtId="0" fontId="27" fillId="35" borderId="12" xfId="0" applyFont="1" applyFill="1" applyBorder="1" applyAlignment="1">
      <alignment horizontal="center"/>
    </xf>
    <xf numFmtId="0" fontId="27" fillId="35" borderId="12" xfId="0" applyFont="1" applyFill="1" applyBorder="1" applyAlignment="1">
      <alignment horizontal="left"/>
    </xf>
    <xf numFmtId="49" fontId="27" fillId="35" borderId="12" xfId="0" applyNumberFormat="1" applyFont="1" applyFill="1" applyBorder="1" applyAlignment="1">
      <alignment horizontal="left"/>
    </xf>
    <xf numFmtId="0" fontId="29" fillId="34" borderId="11" xfId="0" applyNumberFormat="1" applyFont="1" applyFill="1" applyBorder="1" applyAlignment="1">
      <alignment horizontal="right"/>
    </xf>
    <xf numFmtId="0" fontId="29" fillId="34" borderId="10" xfId="0" applyNumberFormat="1" applyFont="1" applyFill="1" applyBorder="1" applyAlignment="1">
      <alignment horizontal="center"/>
    </xf>
    <xf numFmtId="0" fontId="29" fillId="34" borderId="10" xfId="0" applyFont="1" applyFill="1" applyBorder="1" applyAlignment="1">
      <alignment/>
    </xf>
    <xf numFmtId="0" fontId="29" fillId="34" borderId="10" xfId="0" applyFont="1" applyFill="1" applyBorder="1" applyAlignment="1">
      <alignment horizontal="center"/>
    </xf>
    <xf numFmtId="2" fontId="28" fillId="34" borderId="19" xfId="0" applyNumberFormat="1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28" fillId="4" borderId="11" xfId="0" applyFont="1" applyFill="1" applyBorder="1" applyAlignment="1">
      <alignment horizontal="right"/>
    </xf>
    <xf numFmtId="0" fontId="28" fillId="4" borderId="10" xfId="0" applyFont="1" applyFill="1" applyBorder="1" applyAlignment="1">
      <alignment horizontal="center"/>
    </xf>
    <xf numFmtId="0" fontId="28" fillId="4" borderId="10" xfId="0" applyFont="1" applyFill="1" applyBorder="1" applyAlignment="1">
      <alignment/>
    </xf>
    <xf numFmtId="49" fontId="28" fillId="4" borderId="10" xfId="0" applyNumberFormat="1" applyFont="1" applyFill="1" applyBorder="1" applyAlignment="1">
      <alignment horizontal="center"/>
    </xf>
    <xf numFmtId="0" fontId="28" fillId="4" borderId="10" xfId="0" applyFont="1" applyFill="1" applyBorder="1" applyAlignment="1">
      <alignment horizontal="left"/>
    </xf>
    <xf numFmtId="0" fontId="28" fillId="4" borderId="19" xfId="0" applyFont="1" applyFill="1" applyBorder="1" applyAlignment="1">
      <alignment horizontal="right"/>
    </xf>
    <xf numFmtId="49" fontId="7" fillId="34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49" fontId="9" fillId="34" borderId="11" xfId="0" applyNumberFormat="1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" fillId="32" borderId="16" xfId="0" applyFont="1" applyFill="1" applyBorder="1" applyAlignment="1">
      <alignment vertical="center"/>
    </xf>
    <xf numFmtId="0" fontId="3" fillId="32" borderId="18" xfId="0" applyFont="1" applyFill="1" applyBorder="1" applyAlignment="1">
      <alignment horizontal="center" vertical="center"/>
    </xf>
    <xf numFmtId="0" fontId="22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5" fillId="34" borderId="0" xfId="0" applyFont="1" applyFill="1" applyAlignment="1">
      <alignment horizontal="left"/>
    </xf>
    <xf numFmtId="188" fontId="0" fillId="0" borderId="0" xfId="0" applyNumberFormat="1" applyAlignment="1">
      <alignment/>
    </xf>
    <xf numFmtId="0" fontId="23" fillId="34" borderId="0" xfId="0" applyNumberFormat="1" applyFont="1" applyFill="1" applyAlignment="1">
      <alignment horizontal="right"/>
    </xf>
    <xf numFmtId="0" fontId="22" fillId="34" borderId="0" xfId="0" applyFont="1" applyFill="1" applyAlignment="1">
      <alignment horizontal="center"/>
    </xf>
    <xf numFmtId="47" fontId="0" fillId="0" borderId="0" xfId="0" applyNumberFormat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Fill="1" applyAlignment="1">
      <alignment/>
    </xf>
    <xf numFmtId="0" fontId="1" fillId="33" borderId="11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2" fillId="0" borderId="10" xfId="0" applyNumberFormat="1" applyFont="1" applyFill="1" applyBorder="1" applyAlignment="1">
      <alignment horizontal="right" vertical="center"/>
    </xf>
    <xf numFmtId="49" fontId="31" fillId="33" borderId="0" xfId="0" applyNumberFormat="1" applyFont="1" applyFill="1" applyAlignment="1">
      <alignment horizontal="right"/>
    </xf>
    <xf numFmtId="49" fontId="31" fillId="33" borderId="0" xfId="0" applyNumberFormat="1" applyFont="1" applyFill="1" applyAlignment="1">
      <alignment horizontal="center"/>
    </xf>
    <xf numFmtId="49" fontId="31" fillId="33" borderId="0" xfId="0" applyNumberFormat="1" applyFont="1" applyFill="1" applyAlignment="1">
      <alignment/>
    </xf>
    <xf numFmtId="49" fontId="31" fillId="33" borderId="0" xfId="0" applyNumberFormat="1" applyFont="1" applyFill="1" applyAlignment="1">
      <alignment horizontal="left"/>
    </xf>
    <xf numFmtId="49" fontId="33" fillId="33" borderId="0" xfId="0" applyNumberFormat="1" applyFont="1" applyFill="1" applyAlignment="1">
      <alignment horizontal="right"/>
    </xf>
    <xf numFmtId="49" fontId="33" fillId="33" borderId="0" xfId="0" applyNumberFormat="1" applyFont="1" applyFill="1" applyAlignment="1">
      <alignment horizontal="center"/>
    </xf>
    <xf numFmtId="49" fontId="33" fillId="33" borderId="0" xfId="0" applyNumberFormat="1" applyFont="1" applyFill="1" applyAlignment="1">
      <alignment/>
    </xf>
    <xf numFmtId="49" fontId="33" fillId="33" borderId="0" xfId="0" applyNumberFormat="1" applyFont="1" applyFill="1" applyAlignment="1">
      <alignment horizontal="left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49" fontId="31" fillId="4" borderId="0" xfId="0" applyNumberFormat="1" applyFont="1" applyFill="1" applyAlignment="1">
      <alignment horizontal="right"/>
    </xf>
    <xf numFmtId="49" fontId="31" fillId="4" borderId="0" xfId="0" applyNumberFormat="1" applyFont="1" applyFill="1" applyAlignment="1">
      <alignment horizontal="center"/>
    </xf>
    <xf numFmtId="49" fontId="31" fillId="4" borderId="0" xfId="0" applyNumberFormat="1" applyFont="1" applyFill="1" applyAlignment="1">
      <alignment/>
    </xf>
    <xf numFmtId="49" fontId="31" fillId="4" borderId="0" xfId="0" applyNumberFormat="1" applyFont="1" applyFill="1" applyAlignment="1">
      <alignment horizontal="left"/>
    </xf>
    <xf numFmtId="49" fontId="33" fillId="4" borderId="0" xfId="0" applyNumberFormat="1" applyFont="1" applyFill="1" applyAlignment="1">
      <alignment horizontal="right"/>
    </xf>
    <xf numFmtId="49" fontId="33" fillId="4" borderId="0" xfId="0" applyNumberFormat="1" applyFont="1" applyFill="1" applyAlignment="1">
      <alignment horizontal="center"/>
    </xf>
    <xf numFmtId="49" fontId="33" fillId="4" borderId="0" xfId="0" applyNumberFormat="1" applyFont="1" applyFill="1" applyAlignment="1">
      <alignment/>
    </xf>
    <xf numFmtId="49" fontId="33" fillId="4" borderId="0" xfId="0" applyNumberFormat="1" applyFont="1" applyFill="1" applyAlignment="1">
      <alignment horizontal="left"/>
    </xf>
    <xf numFmtId="0" fontId="35" fillId="0" borderId="0" xfId="0" applyFont="1" applyAlignment="1" quotePrefix="1">
      <alignment horizontal="left"/>
    </xf>
    <xf numFmtId="20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34" borderId="0" xfId="0" applyFont="1" applyFill="1" applyAlignment="1">
      <alignment/>
    </xf>
    <xf numFmtId="0" fontId="25" fillId="4" borderId="12" xfId="0" applyFont="1" applyFill="1" applyBorder="1" applyAlignment="1">
      <alignment horizontal="right"/>
    </xf>
    <xf numFmtId="0" fontId="16" fillId="4" borderId="20" xfId="0" applyFont="1" applyFill="1" applyBorder="1" applyAlignment="1">
      <alignment/>
    </xf>
    <xf numFmtId="0" fontId="26" fillId="34" borderId="0" xfId="0" applyFont="1" applyFill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0" borderId="14" xfId="0" applyBorder="1" applyAlignment="1">
      <alignment/>
    </xf>
    <xf numFmtId="1" fontId="37" fillId="35" borderId="13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0" fillId="34" borderId="12" xfId="0" applyNumberFormat="1" applyFill="1" applyBorder="1" applyAlignment="1">
      <alignment horizontal="center"/>
    </xf>
    <xf numFmtId="49" fontId="0" fillId="34" borderId="12" xfId="0" applyNumberFormat="1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1" fontId="0" fillId="34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0" fontId="34" fillId="4" borderId="10" xfId="0" applyFont="1" applyFill="1" applyBorder="1" applyAlignment="1">
      <alignment horizontal="right"/>
    </xf>
    <xf numFmtId="0" fontId="26" fillId="0" borderId="0" xfId="0" applyFont="1" applyAlignment="1">
      <alignment/>
    </xf>
    <xf numFmtId="49" fontId="1" fillId="34" borderId="0" xfId="0" applyNumberFormat="1" applyFont="1" applyFill="1" applyAlignment="1">
      <alignment horizontal="center"/>
    </xf>
    <xf numFmtId="49" fontId="19" fillId="34" borderId="0" xfId="0" applyNumberFormat="1" applyFont="1" applyFill="1" applyAlignment="1">
      <alignment horizontal="center"/>
    </xf>
    <xf numFmtId="49" fontId="22" fillId="0" borderId="11" xfId="0" applyNumberFormat="1" applyFont="1" applyFill="1" applyBorder="1" applyAlignment="1">
      <alignment horizontal="right" vertical="center"/>
    </xf>
    <xf numFmtId="49" fontId="34" fillId="0" borderId="0" xfId="0" applyNumberFormat="1" applyFont="1" applyAlignment="1">
      <alignment horizontal="right"/>
    </xf>
    <xf numFmtId="49" fontId="2" fillId="33" borderId="22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49" fontId="2" fillId="34" borderId="22" xfId="0" applyNumberFormat="1" applyFont="1" applyFill="1" applyBorder="1" applyAlignment="1">
      <alignment horizontal="center"/>
    </xf>
    <xf numFmtId="49" fontId="4" fillId="34" borderId="18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34" borderId="0" xfId="0" applyFill="1" applyAlignment="1">
      <alignment horizontal="right"/>
    </xf>
    <xf numFmtId="0" fontId="26" fillId="34" borderId="0" xfId="0" applyFont="1" applyFill="1" applyAlignment="1">
      <alignment horizontal="right"/>
    </xf>
    <xf numFmtId="0" fontId="0" fillId="34" borderId="0" xfId="0" applyFill="1" applyAlignment="1">
      <alignment horizontal="left"/>
    </xf>
    <xf numFmtId="0" fontId="4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33" fillId="34" borderId="0" xfId="0" applyFont="1" applyFill="1" applyAlignment="1">
      <alignment horizontal="right"/>
    </xf>
    <xf numFmtId="0" fontId="22" fillId="34" borderId="0" xfId="0" applyFont="1" applyFill="1" applyAlignment="1">
      <alignment/>
    </xf>
    <xf numFmtId="0" fontId="30" fillId="34" borderId="0" xfId="0" applyFont="1" applyFill="1" applyAlignment="1">
      <alignment horizontal="left"/>
    </xf>
    <xf numFmtId="49" fontId="28" fillId="34" borderId="0" xfId="0" applyNumberFormat="1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8" fillId="34" borderId="0" xfId="0" applyNumberFormat="1" applyFont="1" applyFill="1" applyAlignment="1">
      <alignment/>
    </xf>
    <xf numFmtId="49" fontId="7" fillId="34" borderId="0" xfId="0" applyNumberFormat="1" applyFont="1" applyFill="1" applyAlignment="1">
      <alignment horizontal="center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0" fontId="12" fillId="34" borderId="0" xfId="0" applyFont="1" applyFill="1" applyAlignment="1">
      <alignment horizontal="right"/>
    </xf>
    <xf numFmtId="0" fontId="24" fillId="34" borderId="0" xfId="0" applyFont="1" applyFill="1" applyAlignment="1">
      <alignment horizontal="right"/>
    </xf>
    <xf numFmtId="0" fontId="12" fillId="34" borderId="0" xfId="0" applyFont="1" applyFill="1" applyAlignment="1">
      <alignment horizontal="center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left"/>
    </xf>
    <xf numFmtId="49" fontId="17" fillId="0" borderId="19" xfId="0" applyNumberFormat="1" applyFont="1" applyFill="1" applyBorder="1" applyAlignment="1">
      <alignment vertical="center"/>
    </xf>
    <xf numFmtId="49" fontId="14" fillId="34" borderId="13" xfId="0" applyNumberFormat="1" applyFont="1" applyFill="1" applyBorder="1" applyAlignment="1">
      <alignment horizontal="left" indent="1"/>
    </xf>
    <xf numFmtId="49" fontId="14" fillId="34" borderId="14" xfId="0" applyNumberFormat="1" applyFont="1" applyFill="1" applyBorder="1" applyAlignment="1">
      <alignment horizontal="right" indent="1"/>
    </xf>
    <xf numFmtId="49" fontId="14" fillId="34" borderId="21" xfId="0" applyNumberFormat="1" applyFont="1" applyFill="1" applyBorder="1" applyAlignment="1">
      <alignment horizontal="left" indent="1"/>
    </xf>
    <xf numFmtId="49" fontId="25" fillId="34" borderId="17" xfId="0" applyNumberFormat="1" applyFont="1" applyFill="1" applyBorder="1" applyAlignment="1">
      <alignment horizontal="right" indent="1"/>
    </xf>
    <xf numFmtId="49" fontId="2" fillId="0" borderId="0" xfId="0" applyNumberFormat="1" applyFont="1" applyAlignment="1">
      <alignment horizontal="center"/>
    </xf>
    <xf numFmtId="49" fontId="39" fillId="34" borderId="0" xfId="0" applyNumberFormat="1" applyFont="1" applyFill="1" applyAlignment="1">
      <alignment horizontal="right"/>
    </xf>
    <xf numFmtId="2" fontId="40" fillId="34" borderId="19" xfId="0" applyNumberFormat="1" applyFont="1" applyFill="1" applyBorder="1" applyAlignment="1">
      <alignment horizontal="center"/>
    </xf>
    <xf numFmtId="49" fontId="19" fillId="34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25" fillId="4" borderId="11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0" fontId="25" fillId="4" borderId="19" xfId="0" applyFont="1" applyFill="1" applyBorder="1" applyAlignment="1">
      <alignment horizontal="center"/>
    </xf>
    <xf numFmtId="49" fontId="7" fillId="34" borderId="0" xfId="0" applyNumberFormat="1" applyFont="1" applyFill="1" applyAlignment="1">
      <alignment horizontal="center"/>
    </xf>
    <xf numFmtId="0" fontId="7" fillId="34" borderId="0" xfId="0" applyNumberFormat="1" applyFont="1" applyFill="1" applyAlignment="1">
      <alignment horizontal="center"/>
    </xf>
    <xf numFmtId="0" fontId="12" fillId="34" borderId="0" xfId="0" applyFont="1" applyFill="1" applyAlignment="1">
      <alignment/>
    </xf>
    <xf numFmtId="49" fontId="7" fillId="34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 horizontal="center"/>
    </xf>
    <xf numFmtId="49" fontId="18" fillId="34" borderId="0" xfId="0" applyNumberFormat="1" applyFont="1" applyFill="1" applyAlignment="1">
      <alignment horizontal="center"/>
    </xf>
    <xf numFmtId="0" fontId="17" fillId="34" borderId="0" xfId="0" applyFont="1" applyFill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7" fillId="34" borderId="0" xfId="0" applyNumberFormat="1" applyFont="1" applyFill="1" applyAlignment="1">
      <alignment horizontal="center"/>
    </xf>
    <xf numFmtId="49" fontId="1" fillId="34" borderId="0" xfId="0" applyNumberFormat="1" applyFont="1" applyFill="1" applyAlignment="1">
      <alignment horizontal="center"/>
    </xf>
    <xf numFmtId="0" fontId="1" fillId="34" borderId="0" xfId="0" applyNumberFormat="1" applyFont="1" applyFill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421875" style="58" customWidth="1"/>
    <col min="2" max="2" width="5.140625" style="65" customWidth="1"/>
    <col min="3" max="3" width="8.421875" style="66" customWidth="1"/>
    <col min="4" max="4" width="20.00390625" style="56" bestFit="1" customWidth="1"/>
    <col min="5" max="5" width="20.00390625" style="56" customWidth="1"/>
    <col min="6" max="6" width="10.8515625" style="56" customWidth="1"/>
    <col min="7" max="7" width="34.28125" style="56" customWidth="1"/>
    <col min="8" max="8" width="24.140625" style="56" customWidth="1"/>
    <col min="9" max="9" width="9.140625" style="56" customWidth="1"/>
    <col min="10" max="10" width="0" style="56" hidden="1" customWidth="1"/>
    <col min="11" max="16384" width="9.140625" style="56" customWidth="1"/>
  </cols>
  <sheetData>
    <row r="1" spans="1:9" ht="18" customHeight="1">
      <c r="A1" s="219" t="s">
        <v>127</v>
      </c>
      <c r="B1" s="219"/>
      <c r="C1" s="219"/>
      <c r="D1" s="219"/>
      <c r="E1" s="219"/>
      <c r="F1" s="219"/>
      <c r="G1" s="219"/>
      <c r="H1" s="219"/>
      <c r="I1" s="220"/>
    </row>
    <row r="2" spans="1:9" ht="13.5" customHeight="1">
      <c r="A2" s="219" t="s">
        <v>128</v>
      </c>
      <c r="B2" s="220"/>
      <c r="C2" s="220"/>
      <c r="D2" s="220"/>
      <c r="E2" s="220"/>
      <c r="F2" s="220"/>
      <c r="G2" s="220"/>
      <c r="H2" s="220"/>
      <c r="I2" s="220"/>
    </row>
    <row r="3" spans="1:10" ht="13.5" customHeight="1">
      <c r="A3" s="219" t="s">
        <v>43</v>
      </c>
      <c r="B3" s="220"/>
      <c r="C3" s="220"/>
      <c r="D3" s="220"/>
      <c r="E3" s="220"/>
      <c r="F3" s="220"/>
      <c r="G3" s="220"/>
      <c r="H3" s="220"/>
      <c r="I3" s="220"/>
      <c r="J3" s="154" t="s">
        <v>53</v>
      </c>
    </row>
    <row r="4" spans="1:10" ht="13.5" customHeight="1">
      <c r="A4" s="57"/>
      <c r="B4" s="53"/>
      <c r="C4" s="54"/>
      <c r="D4" s="55"/>
      <c r="E4" s="55"/>
      <c r="F4" s="55"/>
      <c r="G4" s="55"/>
      <c r="H4" s="67" t="s">
        <v>50</v>
      </c>
      <c r="I4" s="64" t="s">
        <v>132</v>
      </c>
      <c r="J4" s="153" t="e">
        <f>TRIM(I4)+#REF!</f>
        <v>#REF!</v>
      </c>
    </row>
    <row r="5" spans="1:10" ht="13.5" customHeight="1">
      <c r="A5" s="55"/>
      <c r="B5" s="55"/>
      <c r="C5" s="55"/>
      <c r="D5" s="55"/>
      <c r="E5" s="55"/>
      <c r="F5" s="55"/>
      <c r="G5" s="55"/>
      <c r="H5" s="67" t="s">
        <v>129</v>
      </c>
      <c r="I5" s="64" t="s">
        <v>131</v>
      </c>
      <c r="J5" s="153" t="e">
        <f>TRIM(I5)+#REF!</f>
        <v>#REF!</v>
      </c>
    </row>
    <row r="6" spans="1:10" ht="13.5" customHeight="1">
      <c r="A6" s="57"/>
      <c r="B6" s="68" t="s">
        <v>9</v>
      </c>
      <c r="C6" s="69"/>
      <c r="D6" s="70"/>
      <c r="E6" s="55"/>
      <c r="F6" s="55"/>
      <c r="G6" s="55"/>
      <c r="H6" s="67" t="s">
        <v>51</v>
      </c>
      <c r="I6" s="64" t="s">
        <v>130</v>
      </c>
      <c r="J6" s="153" t="e">
        <f>TRIM(I6)+#REF!</f>
        <v>#REF!</v>
      </c>
    </row>
    <row r="7" spans="2:9" ht="12.75">
      <c r="B7" s="59" t="s">
        <v>10</v>
      </c>
      <c r="C7" s="60" t="s">
        <v>11</v>
      </c>
      <c r="D7" s="61" t="s">
        <v>12</v>
      </c>
      <c r="E7" s="62" t="s">
        <v>13</v>
      </c>
      <c r="F7" s="60" t="s">
        <v>14</v>
      </c>
      <c r="G7" s="61" t="s">
        <v>15</v>
      </c>
      <c r="H7" s="61" t="s">
        <v>16</v>
      </c>
      <c r="I7" s="63" t="s">
        <v>17</v>
      </c>
    </row>
    <row r="8" spans="1:10" ht="15" customHeight="1">
      <c r="A8" s="175" t="s">
        <v>57</v>
      </c>
      <c r="B8" s="74">
        <v>8</v>
      </c>
      <c r="C8" s="75" t="s">
        <v>86</v>
      </c>
      <c r="D8" s="76" t="s">
        <v>74</v>
      </c>
      <c r="E8" s="76" t="s">
        <v>75</v>
      </c>
      <c r="F8" s="75" t="s">
        <v>45</v>
      </c>
      <c r="G8" s="76" t="s">
        <v>76</v>
      </c>
      <c r="H8" s="76" t="s">
        <v>77</v>
      </c>
      <c r="I8" s="77" t="s">
        <v>87</v>
      </c>
      <c r="J8" s="161"/>
    </row>
    <row r="9" spans="1:10" ht="15.75" customHeight="1">
      <c r="A9" s="175" t="s">
        <v>58</v>
      </c>
      <c r="B9" s="74">
        <v>2</v>
      </c>
      <c r="C9" s="75" t="s">
        <v>86</v>
      </c>
      <c r="D9" s="76" t="s">
        <v>3</v>
      </c>
      <c r="E9" s="76" t="s">
        <v>83</v>
      </c>
      <c r="F9" s="75" t="s">
        <v>45</v>
      </c>
      <c r="G9" s="76" t="s">
        <v>49</v>
      </c>
      <c r="H9" s="76" t="s">
        <v>4</v>
      </c>
      <c r="I9" s="77" t="s">
        <v>88</v>
      </c>
      <c r="J9" s="161"/>
    </row>
    <row r="10" spans="1:10" ht="15" customHeight="1">
      <c r="A10" s="175" t="s">
        <v>59</v>
      </c>
      <c r="B10" s="74">
        <v>3</v>
      </c>
      <c r="C10" s="75" t="s">
        <v>89</v>
      </c>
      <c r="D10" s="76" t="s">
        <v>82</v>
      </c>
      <c r="E10" s="76" t="s">
        <v>90</v>
      </c>
      <c r="F10" s="75" t="s">
        <v>91</v>
      </c>
      <c r="G10" s="76" t="s">
        <v>46</v>
      </c>
      <c r="H10" s="76" t="s">
        <v>92</v>
      </c>
      <c r="I10" s="77" t="s">
        <v>93</v>
      </c>
      <c r="J10" s="161"/>
    </row>
    <row r="11" spans="1:10" ht="15" customHeight="1">
      <c r="A11" s="175" t="s">
        <v>60</v>
      </c>
      <c r="B11" s="74">
        <v>4</v>
      </c>
      <c r="C11" s="75" t="s">
        <v>89</v>
      </c>
      <c r="D11" s="76" t="s">
        <v>55</v>
      </c>
      <c r="E11" s="76" t="s">
        <v>56</v>
      </c>
      <c r="F11" s="75" t="s">
        <v>45</v>
      </c>
      <c r="G11" s="76" t="s">
        <v>94</v>
      </c>
      <c r="H11" s="76" t="s">
        <v>95</v>
      </c>
      <c r="I11" s="77" t="s">
        <v>96</v>
      </c>
      <c r="J11" s="161"/>
    </row>
    <row r="12" spans="1:10" ht="15" customHeight="1">
      <c r="A12" s="175" t="s">
        <v>61</v>
      </c>
      <c r="B12" s="74">
        <v>5</v>
      </c>
      <c r="C12" s="75" t="s">
        <v>89</v>
      </c>
      <c r="D12" s="76" t="s">
        <v>125</v>
      </c>
      <c r="E12" s="76" t="s">
        <v>97</v>
      </c>
      <c r="F12" s="75" t="s">
        <v>98</v>
      </c>
      <c r="G12" s="76" t="s">
        <v>76</v>
      </c>
      <c r="H12" s="76" t="s">
        <v>72</v>
      </c>
      <c r="I12" s="77" t="s">
        <v>99</v>
      </c>
      <c r="J12" s="161"/>
    </row>
    <row r="13" spans="1:10" ht="15" customHeight="1">
      <c r="A13" s="175" t="s">
        <v>62</v>
      </c>
      <c r="B13" s="74">
        <v>6</v>
      </c>
      <c r="C13" s="75" t="s">
        <v>89</v>
      </c>
      <c r="D13" s="76" t="s">
        <v>52</v>
      </c>
      <c r="E13" s="76" t="s">
        <v>0</v>
      </c>
      <c r="F13" s="75" t="s">
        <v>45</v>
      </c>
      <c r="G13" s="76" t="s">
        <v>49</v>
      </c>
      <c r="H13" s="76" t="s">
        <v>54</v>
      </c>
      <c r="I13" s="77" t="s">
        <v>100</v>
      </c>
      <c r="J13" s="161"/>
    </row>
    <row r="14" spans="1:10" ht="15" customHeight="1">
      <c r="A14" s="175" t="s">
        <v>63</v>
      </c>
      <c r="B14" s="74">
        <v>7</v>
      </c>
      <c r="C14" s="75" t="s">
        <v>89</v>
      </c>
      <c r="D14" s="76" t="s">
        <v>2</v>
      </c>
      <c r="E14" s="76" t="s">
        <v>47</v>
      </c>
      <c r="F14" s="75" t="s">
        <v>45</v>
      </c>
      <c r="G14" s="76" t="s">
        <v>101</v>
      </c>
      <c r="H14" s="76" t="s">
        <v>102</v>
      </c>
      <c r="I14" s="77" t="s">
        <v>103</v>
      </c>
      <c r="J14" s="161"/>
    </row>
    <row r="15" spans="1:10" ht="15" customHeight="1">
      <c r="A15" s="175" t="s">
        <v>64</v>
      </c>
      <c r="B15" s="74">
        <v>9</v>
      </c>
      <c r="C15" s="75" t="s">
        <v>89</v>
      </c>
      <c r="D15" s="76" t="s">
        <v>1</v>
      </c>
      <c r="E15" s="76" t="s">
        <v>104</v>
      </c>
      <c r="F15" s="75" t="s">
        <v>45</v>
      </c>
      <c r="G15" s="76" t="s">
        <v>94</v>
      </c>
      <c r="H15" s="76" t="s">
        <v>95</v>
      </c>
      <c r="I15" s="77" t="s">
        <v>105</v>
      </c>
      <c r="J15" s="161"/>
    </row>
    <row r="16" spans="1:10" ht="15" customHeight="1">
      <c r="A16" s="175" t="s">
        <v>65</v>
      </c>
      <c r="B16" s="74">
        <v>10</v>
      </c>
      <c r="C16" s="75" t="s">
        <v>89</v>
      </c>
      <c r="D16" s="76" t="s">
        <v>106</v>
      </c>
      <c r="E16" s="76" t="s">
        <v>107</v>
      </c>
      <c r="F16" s="75" t="s">
        <v>108</v>
      </c>
      <c r="G16" s="76" t="s">
        <v>109</v>
      </c>
      <c r="H16" s="76" t="s">
        <v>92</v>
      </c>
      <c r="I16" s="77" t="s">
        <v>110</v>
      </c>
      <c r="J16" s="161"/>
    </row>
    <row r="17" spans="1:10" ht="15" customHeight="1">
      <c r="A17" s="175" t="s">
        <v>66</v>
      </c>
      <c r="B17" s="74">
        <v>11</v>
      </c>
      <c r="C17" s="75" t="s">
        <v>89</v>
      </c>
      <c r="D17" s="76" t="s">
        <v>111</v>
      </c>
      <c r="E17" s="76" t="s">
        <v>112</v>
      </c>
      <c r="F17" s="75" t="s">
        <v>78</v>
      </c>
      <c r="G17" s="76" t="s">
        <v>109</v>
      </c>
      <c r="H17" s="76" t="s">
        <v>95</v>
      </c>
      <c r="I17" s="77" t="s">
        <v>113</v>
      </c>
      <c r="J17" s="161"/>
    </row>
    <row r="18" spans="1:10" ht="15" customHeight="1">
      <c r="A18" s="175" t="s">
        <v>67</v>
      </c>
      <c r="B18" s="74">
        <v>12</v>
      </c>
      <c r="C18" s="75" t="s">
        <v>89</v>
      </c>
      <c r="D18" s="76" t="s">
        <v>114</v>
      </c>
      <c r="E18" s="76" t="s">
        <v>73</v>
      </c>
      <c r="F18" s="75" t="s">
        <v>45</v>
      </c>
      <c r="G18" s="76" t="s">
        <v>115</v>
      </c>
      <c r="H18" s="76" t="s">
        <v>72</v>
      </c>
      <c r="I18" s="77" t="s">
        <v>116</v>
      </c>
      <c r="J18" s="161"/>
    </row>
    <row r="19" spans="1:10" ht="15" customHeight="1">
      <c r="A19" s="175" t="s">
        <v>68</v>
      </c>
      <c r="B19" s="74">
        <v>14</v>
      </c>
      <c r="C19" s="75" t="s">
        <v>89</v>
      </c>
      <c r="D19" s="76" t="s">
        <v>79</v>
      </c>
      <c r="E19" s="76" t="s">
        <v>80</v>
      </c>
      <c r="F19" s="75" t="s">
        <v>81</v>
      </c>
      <c r="G19" s="76" t="s">
        <v>117</v>
      </c>
      <c r="H19" s="76" t="s">
        <v>95</v>
      </c>
      <c r="I19" s="77" t="s">
        <v>118</v>
      </c>
      <c r="J19" s="161"/>
    </row>
    <row r="20" spans="1:10" ht="15" customHeight="1">
      <c r="A20" s="175" t="s">
        <v>69</v>
      </c>
      <c r="B20" s="74">
        <v>15</v>
      </c>
      <c r="C20" s="75" t="s">
        <v>119</v>
      </c>
      <c r="D20" s="76" t="s">
        <v>48</v>
      </c>
      <c r="E20" s="76" t="s">
        <v>71</v>
      </c>
      <c r="F20" s="75" t="s">
        <v>45</v>
      </c>
      <c r="G20" s="76" t="s">
        <v>49</v>
      </c>
      <c r="H20" s="76" t="s">
        <v>120</v>
      </c>
      <c r="I20" s="77" t="s">
        <v>121</v>
      </c>
      <c r="J20" s="161"/>
    </row>
    <row r="21" spans="1:10" ht="15" customHeight="1">
      <c r="A21" s="175" t="s">
        <v>70</v>
      </c>
      <c r="B21" s="74">
        <v>16</v>
      </c>
      <c r="C21" s="75" t="s">
        <v>119</v>
      </c>
      <c r="D21" s="76" t="s">
        <v>126</v>
      </c>
      <c r="E21" s="76" t="s">
        <v>122</v>
      </c>
      <c r="F21" s="75" t="s">
        <v>45</v>
      </c>
      <c r="G21" s="76" t="s">
        <v>123</v>
      </c>
      <c r="H21" s="76" t="s">
        <v>5</v>
      </c>
      <c r="I21" s="77" t="s">
        <v>124</v>
      </c>
      <c r="J21" s="161"/>
    </row>
  </sheetData>
  <sheetProtection/>
  <autoFilter ref="A7:I21"/>
  <mergeCells count="3">
    <mergeCell ref="A1:I1"/>
    <mergeCell ref="A2:I2"/>
    <mergeCell ref="A3:I3"/>
  </mergeCells>
  <printOptions horizontalCentered="1"/>
  <pageMargins left="0.3937007874015748" right="0" top="0" bottom="0" header="0" footer="0"/>
  <pageSetup fitToHeight="2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421875" style="58" customWidth="1"/>
    <col min="2" max="2" width="5.140625" style="65" customWidth="1"/>
    <col min="3" max="3" width="10.57421875" style="66" bestFit="1" customWidth="1"/>
    <col min="4" max="4" width="28.00390625" style="56" customWidth="1"/>
    <col min="5" max="5" width="10.8515625" style="56" customWidth="1"/>
    <col min="6" max="6" width="34.28125" style="56" customWidth="1"/>
    <col min="7" max="7" width="24.140625" style="56" customWidth="1"/>
    <col min="8" max="8" width="0" style="56" hidden="1" customWidth="1"/>
    <col min="9" max="16384" width="9.140625" style="56" customWidth="1"/>
  </cols>
  <sheetData>
    <row r="1" spans="1:7" ht="18" customHeight="1">
      <c r="A1" s="219" t="s">
        <v>156</v>
      </c>
      <c r="B1" s="219"/>
      <c r="C1" s="219"/>
      <c r="D1" s="219"/>
      <c r="E1" s="219"/>
      <c r="F1" s="219"/>
      <c r="G1" s="219"/>
    </row>
    <row r="2" spans="1:7" ht="13.5" customHeight="1">
      <c r="A2" s="219" t="s">
        <v>157</v>
      </c>
      <c r="B2" s="220"/>
      <c r="C2" s="220"/>
      <c r="D2" s="220"/>
      <c r="E2" s="220"/>
      <c r="F2" s="220"/>
      <c r="G2" s="220"/>
    </row>
    <row r="3" spans="1:8" ht="13.5" customHeight="1">
      <c r="A3" s="219" t="s">
        <v>43</v>
      </c>
      <c r="B3" s="221"/>
      <c r="C3" s="221"/>
      <c r="D3" s="221"/>
      <c r="E3" s="221"/>
      <c r="F3" s="221"/>
      <c r="G3" s="221"/>
      <c r="H3" s="154" t="s">
        <v>53</v>
      </c>
    </row>
    <row r="4" spans="1:8" ht="13.5" customHeight="1">
      <c r="A4" s="57"/>
      <c r="B4" s="53"/>
      <c r="C4" s="54"/>
      <c r="D4" s="55"/>
      <c r="E4" s="55"/>
      <c r="F4" s="55"/>
      <c r="G4" s="55"/>
      <c r="H4" s="153" t="e">
        <f>TRIM(#REF!)+#REF!</f>
        <v>#REF!</v>
      </c>
    </row>
    <row r="5" spans="1:8" ht="13.5" customHeight="1">
      <c r="A5" s="55"/>
      <c r="B5" s="55"/>
      <c r="C5" s="55"/>
      <c r="D5" s="55"/>
      <c r="E5" s="55"/>
      <c r="F5" s="55"/>
      <c r="G5" s="55"/>
      <c r="H5" s="153" t="e">
        <f>TRIM(#REF!)+#REF!</f>
        <v>#REF!</v>
      </c>
    </row>
    <row r="6" spans="1:8" ht="13.5" customHeight="1">
      <c r="A6" s="57"/>
      <c r="B6" s="68" t="s">
        <v>158</v>
      </c>
      <c r="C6" s="69"/>
      <c r="D6" s="70"/>
      <c r="E6" s="55"/>
      <c r="F6" s="55"/>
      <c r="G6" s="55"/>
      <c r="H6" s="153" t="e">
        <f>TRIM(#REF!)+#REF!</f>
        <v>#REF!</v>
      </c>
    </row>
    <row r="7" spans="2:7" ht="12.75">
      <c r="B7" s="59" t="s">
        <v>10</v>
      </c>
      <c r="C7" s="60"/>
      <c r="D7" s="61" t="s">
        <v>12</v>
      </c>
      <c r="E7" s="60" t="s">
        <v>14</v>
      </c>
      <c r="F7" s="61" t="s">
        <v>15</v>
      </c>
      <c r="G7" s="61" t="s">
        <v>16</v>
      </c>
    </row>
    <row r="8" spans="1:8" ht="15" customHeight="1">
      <c r="A8" s="175" t="s">
        <v>57</v>
      </c>
      <c r="B8" s="74">
        <v>13</v>
      </c>
      <c r="C8" s="75" t="s">
        <v>145</v>
      </c>
      <c r="D8" s="76" t="s">
        <v>133</v>
      </c>
      <c r="E8" s="75" t="s">
        <v>45</v>
      </c>
      <c r="F8" s="76" t="s">
        <v>151</v>
      </c>
      <c r="G8" s="211" t="s">
        <v>147</v>
      </c>
      <c r="H8" s="161"/>
    </row>
    <row r="9" spans="1:8" ht="15.75" customHeight="1">
      <c r="A9" s="175" t="s">
        <v>58</v>
      </c>
      <c r="B9" s="74">
        <v>35</v>
      </c>
      <c r="C9" s="75" t="s">
        <v>145</v>
      </c>
      <c r="D9" s="76" t="s">
        <v>138</v>
      </c>
      <c r="E9" s="75" t="s">
        <v>45</v>
      </c>
      <c r="F9" s="76" t="s">
        <v>123</v>
      </c>
      <c r="G9" s="211" t="s">
        <v>147</v>
      </c>
      <c r="H9" s="161"/>
    </row>
    <row r="10" spans="1:8" ht="15" customHeight="1">
      <c r="A10" s="175" t="s">
        <v>59</v>
      </c>
      <c r="B10" s="74">
        <v>1</v>
      </c>
      <c r="C10" s="75" t="s">
        <v>145</v>
      </c>
      <c r="D10" s="76" t="s">
        <v>135</v>
      </c>
      <c r="E10" s="75" t="s">
        <v>45</v>
      </c>
      <c r="F10" s="76" t="s">
        <v>123</v>
      </c>
      <c r="G10" s="211" t="s">
        <v>146</v>
      </c>
      <c r="H10" s="161"/>
    </row>
    <row r="11" spans="1:8" ht="15" customHeight="1">
      <c r="A11" s="175" t="s">
        <v>60</v>
      </c>
      <c r="B11" s="74">
        <v>28</v>
      </c>
      <c r="C11" s="75" t="s">
        <v>145</v>
      </c>
      <c r="D11" s="76" t="s">
        <v>134</v>
      </c>
      <c r="E11" s="75" t="s">
        <v>45</v>
      </c>
      <c r="F11" s="76" t="s">
        <v>151</v>
      </c>
      <c r="G11" s="211" t="s">
        <v>146</v>
      </c>
      <c r="H11" s="161"/>
    </row>
    <row r="12" spans="1:8" ht="15" customHeight="1">
      <c r="A12" s="175" t="s">
        <v>61</v>
      </c>
      <c r="B12" s="74">
        <v>7</v>
      </c>
      <c r="C12" s="75" t="s">
        <v>145</v>
      </c>
      <c r="D12" s="76" t="s">
        <v>144</v>
      </c>
      <c r="E12" s="75" t="s">
        <v>45</v>
      </c>
      <c r="F12" s="76" t="s">
        <v>49</v>
      </c>
      <c r="G12" s="211" t="s">
        <v>147</v>
      </c>
      <c r="H12" s="161"/>
    </row>
    <row r="13" spans="1:8" ht="15" customHeight="1">
      <c r="A13" s="175" t="s">
        <v>62</v>
      </c>
      <c r="B13" s="74">
        <v>25</v>
      </c>
      <c r="C13" s="75" t="s">
        <v>145</v>
      </c>
      <c r="D13" s="76" t="s">
        <v>143</v>
      </c>
      <c r="E13" s="75" t="s">
        <v>45</v>
      </c>
      <c r="F13" s="76" t="s">
        <v>155</v>
      </c>
      <c r="G13" s="211" t="s">
        <v>147</v>
      </c>
      <c r="H13" s="161"/>
    </row>
    <row r="14" spans="1:8" ht="15" customHeight="1">
      <c r="A14" s="175" t="s">
        <v>63</v>
      </c>
      <c r="B14" s="74">
        <v>11</v>
      </c>
      <c r="C14" s="75" t="s">
        <v>145</v>
      </c>
      <c r="D14" s="76" t="s">
        <v>142</v>
      </c>
      <c r="E14" s="75" t="s">
        <v>45</v>
      </c>
      <c r="F14" s="76" t="s">
        <v>154</v>
      </c>
      <c r="G14" s="211" t="s">
        <v>147</v>
      </c>
      <c r="H14" s="161"/>
    </row>
    <row r="15" spans="1:8" ht="15" customHeight="1">
      <c r="A15" s="175" t="s">
        <v>64</v>
      </c>
      <c r="B15" s="74">
        <v>81</v>
      </c>
      <c r="C15" s="75" t="s">
        <v>145</v>
      </c>
      <c r="D15" s="76" t="s">
        <v>159</v>
      </c>
      <c r="E15" s="75" t="s">
        <v>45</v>
      </c>
      <c r="F15" s="76" t="s">
        <v>115</v>
      </c>
      <c r="G15" s="211" t="s">
        <v>160</v>
      </c>
      <c r="H15" s="161"/>
    </row>
    <row r="16" spans="1:8" ht="15" customHeight="1">
      <c r="A16" s="175" t="s">
        <v>65</v>
      </c>
      <c r="B16" s="74">
        <v>80</v>
      </c>
      <c r="C16" s="75" t="s">
        <v>145</v>
      </c>
      <c r="D16" s="76" t="s">
        <v>136</v>
      </c>
      <c r="E16" s="75" t="s">
        <v>45</v>
      </c>
      <c r="F16" s="76" t="s">
        <v>123</v>
      </c>
      <c r="G16" s="211" t="s">
        <v>161</v>
      </c>
      <c r="H16" s="161"/>
    </row>
    <row r="17" spans="1:8" ht="15" customHeight="1">
      <c r="A17" s="175" t="s">
        <v>66</v>
      </c>
      <c r="B17" s="74">
        <v>29</v>
      </c>
      <c r="C17" s="75" t="s">
        <v>145</v>
      </c>
      <c r="D17" s="76" t="s">
        <v>137</v>
      </c>
      <c r="E17" s="75" t="s">
        <v>45</v>
      </c>
      <c r="F17" s="76" t="s">
        <v>123</v>
      </c>
      <c r="G17" s="211" t="s">
        <v>147</v>
      </c>
      <c r="H17" s="161"/>
    </row>
    <row r="18" spans="1:8" ht="15" customHeight="1">
      <c r="A18" s="175" t="s">
        <v>67</v>
      </c>
      <c r="B18" s="74">
        <v>75</v>
      </c>
      <c r="C18" s="75" t="s">
        <v>145</v>
      </c>
      <c r="D18" s="76" t="s">
        <v>139</v>
      </c>
      <c r="E18" s="75" t="s">
        <v>45</v>
      </c>
      <c r="F18" s="76" t="s">
        <v>123</v>
      </c>
      <c r="G18" s="211" t="s">
        <v>148</v>
      </c>
      <c r="H18" s="161"/>
    </row>
    <row r="19" spans="1:8" ht="15" customHeight="1">
      <c r="A19" s="175" t="s">
        <v>68</v>
      </c>
      <c r="B19" s="74">
        <v>602</v>
      </c>
      <c r="C19" s="75" t="s">
        <v>145</v>
      </c>
      <c r="D19" s="76" t="s">
        <v>140</v>
      </c>
      <c r="E19" s="75" t="s">
        <v>45</v>
      </c>
      <c r="F19" s="76" t="s">
        <v>152</v>
      </c>
      <c r="G19" s="211" t="s">
        <v>149</v>
      </c>
      <c r="H19" s="161"/>
    </row>
    <row r="20" spans="1:8" ht="15" customHeight="1">
      <c r="A20" s="175" t="s">
        <v>69</v>
      </c>
      <c r="B20" s="74">
        <v>142</v>
      </c>
      <c r="C20" s="75" t="s">
        <v>145</v>
      </c>
      <c r="D20" s="76" t="s">
        <v>141</v>
      </c>
      <c r="E20" s="75" t="s">
        <v>45</v>
      </c>
      <c r="F20" s="76" t="s">
        <v>153</v>
      </c>
      <c r="G20" s="211" t="s">
        <v>150</v>
      </c>
      <c r="H20" s="161"/>
    </row>
  </sheetData>
  <sheetProtection/>
  <autoFilter ref="A7:G20"/>
  <mergeCells count="3">
    <mergeCell ref="A1:G1"/>
    <mergeCell ref="A2:G2"/>
    <mergeCell ref="A3:G3"/>
  </mergeCells>
  <printOptions horizontalCentered="1"/>
  <pageMargins left="0.3937007874015748" right="0" top="0" bottom="0" header="0" footer="0"/>
  <pageSetup fitToHeight="2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T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140625" style="30" customWidth="1"/>
    <col min="2" max="2" width="4.28125" style="158" customWidth="1"/>
    <col min="3" max="3" width="23.421875" style="30" customWidth="1"/>
    <col min="4" max="12" width="6.7109375" style="93" customWidth="1"/>
    <col min="13" max="13" width="6.7109375" style="30" customWidth="1"/>
    <col min="14" max="14" width="14.00390625" style="30" customWidth="1"/>
    <col min="15" max="15" width="3.57421875" style="30" customWidth="1"/>
    <col min="16" max="16" width="10.28125" style="81" customWidth="1"/>
    <col min="17" max="17" width="10.28125" style="0" customWidth="1"/>
    <col min="18" max="18" width="11.00390625" style="0" bestFit="1" customWidth="1"/>
  </cols>
  <sheetData>
    <row r="1" spans="1:17" ht="6.75" customHeight="1">
      <c r="A1" s="38"/>
      <c r="B1" s="82"/>
      <c r="C1" s="37"/>
      <c r="D1" s="82"/>
      <c r="E1" s="82"/>
      <c r="F1" s="82"/>
      <c r="G1" s="82"/>
      <c r="H1" s="82"/>
      <c r="I1" s="82"/>
      <c r="J1" s="82"/>
      <c r="K1" s="82"/>
      <c r="L1" s="82"/>
      <c r="M1" s="37"/>
      <c r="N1" s="37"/>
      <c r="P1" s="116"/>
      <c r="Q1" s="112"/>
    </row>
    <row r="2" spans="1:17" ht="15">
      <c r="A2" s="225" t="str">
        <f>Startlist!A1</f>
        <v>Kehala Rally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P2" s="116"/>
      <c r="Q2" s="112"/>
    </row>
    <row r="3" spans="1:17" ht="15">
      <c r="A3" s="225" t="str">
        <f>Startlist!$A2</f>
        <v>November 14th, 2020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P3" s="116"/>
      <c r="Q3" s="112"/>
    </row>
    <row r="4" spans="1:17" ht="15">
      <c r="A4" s="225" t="str">
        <f>Startlist!$A3</f>
        <v> 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P4" s="116"/>
      <c r="Q4" s="112"/>
    </row>
    <row r="5" spans="1:17" ht="13.5" customHeight="1">
      <c r="A5" s="121" t="s">
        <v>7</v>
      </c>
      <c r="B5" s="155"/>
      <c r="C5" s="29"/>
      <c r="D5" s="83"/>
      <c r="E5" s="83"/>
      <c r="F5" s="83"/>
      <c r="G5" s="83"/>
      <c r="H5" s="83"/>
      <c r="I5" s="83"/>
      <c r="J5" s="83"/>
      <c r="K5" s="83"/>
      <c r="L5" s="83"/>
      <c r="M5" s="29"/>
      <c r="N5" s="120"/>
      <c r="P5" s="116"/>
      <c r="Q5" s="112"/>
    </row>
    <row r="6" spans="1:17" ht="12.75">
      <c r="A6" s="24" t="s">
        <v>18</v>
      </c>
      <c r="B6" s="156" t="s">
        <v>19</v>
      </c>
      <c r="C6" s="20" t="s">
        <v>20</v>
      </c>
      <c r="D6" s="222" t="s">
        <v>44</v>
      </c>
      <c r="E6" s="223"/>
      <c r="F6" s="223"/>
      <c r="G6" s="223"/>
      <c r="H6" s="223"/>
      <c r="I6" s="223"/>
      <c r="J6" s="223"/>
      <c r="K6" s="223"/>
      <c r="L6" s="224"/>
      <c r="M6" s="19" t="s">
        <v>28</v>
      </c>
      <c r="N6" s="19" t="s">
        <v>38</v>
      </c>
      <c r="P6" s="127"/>
      <c r="Q6" s="127"/>
    </row>
    <row r="7" spans="1:17" ht="12.75">
      <c r="A7" s="23" t="s">
        <v>40</v>
      </c>
      <c r="B7" s="157"/>
      <c r="C7" s="21" t="s">
        <v>16</v>
      </c>
      <c r="D7" s="84" t="s">
        <v>21</v>
      </c>
      <c r="E7" s="85" t="s">
        <v>22</v>
      </c>
      <c r="F7" s="85" t="s">
        <v>23</v>
      </c>
      <c r="G7" s="85" t="s">
        <v>24</v>
      </c>
      <c r="H7" s="85" t="s">
        <v>25</v>
      </c>
      <c r="I7" s="85" t="s">
        <v>26</v>
      </c>
      <c r="J7" s="85" t="s">
        <v>84</v>
      </c>
      <c r="K7" s="85" t="s">
        <v>85</v>
      </c>
      <c r="L7" s="86">
        <v>9</v>
      </c>
      <c r="M7" s="22"/>
      <c r="N7" s="23" t="s">
        <v>39</v>
      </c>
      <c r="P7" s="116"/>
      <c r="Q7" s="112"/>
    </row>
    <row r="8" spans="1:20" ht="12.75">
      <c r="A8" s="45" t="s">
        <v>162</v>
      </c>
      <c r="B8" s="51">
        <v>8</v>
      </c>
      <c r="C8" s="46" t="s">
        <v>163</v>
      </c>
      <c r="D8" s="87" t="s">
        <v>164</v>
      </c>
      <c r="E8" s="88" t="s">
        <v>165</v>
      </c>
      <c r="F8" s="88" t="s">
        <v>166</v>
      </c>
      <c r="G8" s="88" t="s">
        <v>167</v>
      </c>
      <c r="H8" s="88" t="s">
        <v>295</v>
      </c>
      <c r="I8" s="88" t="s">
        <v>296</v>
      </c>
      <c r="J8" s="88" t="s">
        <v>330</v>
      </c>
      <c r="K8" s="88" t="s">
        <v>331</v>
      </c>
      <c r="L8" s="89" t="s">
        <v>332</v>
      </c>
      <c r="M8" s="40"/>
      <c r="N8" s="41" t="s">
        <v>333</v>
      </c>
      <c r="O8" s="34"/>
      <c r="P8" s="127"/>
      <c r="Q8" s="127"/>
      <c r="T8" s="126"/>
    </row>
    <row r="9" spans="1:17" ht="12.75">
      <c r="A9" s="42" t="s">
        <v>86</v>
      </c>
      <c r="B9" s="47"/>
      <c r="C9" s="48" t="s">
        <v>77</v>
      </c>
      <c r="D9" s="90" t="s">
        <v>168</v>
      </c>
      <c r="E9" s="91" t="s">
        <v>168</v>
      </c>
      <c r="F9" s="91" t="s">
        <v>168</v>
      </c>
      <c r="G9" s="91" t="s">
        <v>168</v>
      </c>
      <c r="H9" s="91" t="s">
        <v>168</v>
      </c>
      <c r="I9" s="91" t="s">
        <v>168</v>
      </c>
      <c r="J9" s="91" t="s">
        <v>168</v>
      </c>
      <c r="K9" s="91" t="s">
        <v>168</v>
      </c>
      <c r="L9" s="92" t="s">
        <v>168</v>
      </c>
      <c r="M9" s="49"/>
      <c r="N9" s="50" t="s">
        <v>169</v>
      </c>
      <c r="O9" s="34"/>
      <c r="P9"/>
      <c r="Q9" s="126"/>
    </row>
    <row r="10" spans="1:17" ht="12.75">
      <c r="A10" s="45" t="s">
        <v>170</v>
      </c>
      <c r="B10" s="51">
        <v>2</v>
      </c>
      <c r="C10" s="46" t="s">
        <v>171</v>
      </c>
      <c r="D10" s="87" t="s">
        <v>172</v>
      </c>
      <c r="E10" s="88" t="s">
        <v>173</v>
      </c>
      <c r="F10" s="88" t="s">
        <v>174</v>
      </c>
      <c r="G10" s="88" t="s">
        <v>175</v>
      </c>
      <c r="H10" s="88" t="s">
        <v>297</v>
      </c>
      <c r="I10" s="88" t="s">
        <v>298</v>
      </c>
      <c r="J10" s="88" t="s">
        <v>334</v>
      </c>
      <c r="K10" s="88" t="s">
        <v>335</v>
      </c>
      <c r="L10" s="89" t="s">
        <v>336</v>
      </c>
      <c r="M10" s="40"/>
      <c r="N10" s="41" t="s">
        <v>337</v>
      </c>
      <c r="O10" s="34"/>
      <c r="P10" s="126"/>
      <c r="Q10" s="126"/>
    </row>
    <row r="11" spans="1:16" ht="12.75">
      <c r="A11" s="42" t="s">
        <v>86</v>
      </c>
      <c r="B11" s="47"/>
      <c r="C11" s="48" t="s">
        <v>4</v>
      </c>
      <c r="D11" s="90" t="s">
        <v>176</v>
      </c>
      <c r="E11" s="91" t="s">
        <v>177</v>
      </c>
      <c r="F11" s="91" t="s">
        <v>177</v>
      </c>
      <c r="G11" s="91" t="s">
        <v>176</v>
      </c>
      <c r="H11" s="91" t="s">
        <v>176</v>
      </c>
      <c r="I11" s="91" t="s">
        <v>176</v>
      </c>
      <c r="J11" s="91" t="s">
        <v>176</v>
      </c>
      <c r="K11" s="91" t="s">
        <v>192</v>
      </c>
      <c r="L11" s="92" t="s">
        <v>192</v>
      </c>
      <c r="M11" s="49"/>
      <c r="N11" s="50" t="s">
        <v>338</v>
      </c>
      <c r="O11" s="34"/>
      <c r="P11"/>
    </row>
    <row r="12" spans="1:16" ht="12.75">
      <c r="A12" s="45" t="s">
        <v>178</v>
      </c>
      <c r="B12" s="51">
        <v>5</v>
      </c>
      <c r="C12" s="46" t="s">
        <v>179</v>
      </c>
      <c r="D12" s="87" t="s">
        <v>180</v>
      </c>
      <c r="E12" s="88" t="s">
        <v>181</v>
      </c>
      <c r="F12" s="88" t="s">
        <v>182</v>
      </c>
      <c r="G12" s="88" t="s">
        <v>183</v>
      </c>
      <c r="H12" s="88" t="s">
        <v>299</v>
      </c>
      <c r="I12" s="88" t="s">
        <v>300</v>
      </c>
      <c r="J12" s="88" t="s">
        <v>339</v>
      </c>
      <c r="K12" s="88" t="s">
        <v>340</v>
      </c>
      <c r="L12" s="89" t="s">
        <v>175</v>
      </c>
      <c r="M12" s="40"/>
      <c r="N12" s="41" t="s">
        <v>341</v>
      </c>
      <c r="O12" s="34"/>
      <c r="P12" s="125"/>
    </row>
    <row r="13" spans="1:18" ht="12.75">
      <c r="A13" s="42" t="s">
        <v>89</v>
      </c>
      <c r="B13" s="47"/>
      <c r="C13" s="48" t="s">
        <v>72</v>
      </c>
      <c r="D13" s="90" t="s">
        <v>184</v>
      </c>
      <c r="E13" s="91" t="s">
        <v>185</v>
      </c>
      <c r="F13" s="91" t="s">
        <v>185</v>
      </c>
      <c r="G13" s="91" t="s">
        <v>184</v>
      </c>
      <c r="H13" s="91" t="s">
        <v>184</v>
      </c>
      <c r="I13" s="91" t="s">
        <v>193</v>
      </c>
      <c r="J13" s="91" t="s">
        <v>192</v>
      </c>
      <c r="K13" s="91" t="s">
        <v>185</v>
      </c>
      <c r="L13" s="92" t="s">
        <v>185</v>
      </c>
      <c r="M13" s="49"/>
      <c r="N13" s="50" t="s">
        <v>342</v>
      </c>
      <c r="O13" s="34"/>
      <c r="P13" s="125"/>
      <c r="R13" s="122"/>
    </row>
    <row r="14" spans="1:18" ht="12.75">
      <c r="A14" s="45" t="s">
        <v>186</v>
      </c>
      <c r="B14" s="51">
        <v>9</v>
      </c>
      <c r="C14" s="46" t="s">
        <v>187</v>
      </c>
      <c r="D14" s="87" t="s">
        <v>188</v>
      </c>
      <c r="E14" s="88" t="s">
        <v>189</v>
      </c>
      <c r="F14" s="88" t="s">
        <v>190</v>
      </c>
      <c r="G14" s="88" t="s">
        <v>191</v>
      </c>
      <c r="H14" s="88" t="s">
        <v>303</v>
      </c>
      <c r="I14" s="88" t="s">
        <v>304</v>
      </c>
      <c r="J14" s="88" t="s">
        <v>343</v>
      </c>
      <c r="K14" s="88" t="s">
        <v>344</v>
      </c>
      <c r="L14" s="89" t="s">
        <v>345</v>
      </c>
      <c r="M14" s="40"/>
      <c r="N14" s="41" t="s">
        <v>346</v>
      </c>
      <c r="O14" s="34"/>
      <c r="P14"/>
      <c r="R14" s="122"/>
    </row>
    <row r="15" spans="1:16" ht="12.75">
      <c r="A15" s="42" t="s">
        <v>89</v>
      </c>
      <c r="B15" s="47"/>
      <c r="C15" s="48" t="s">
        <v>95</v>
      </c>
      <c r="D15" s="90" t="s">
        <v>192</v>
      </c>
      <c r="E15" s="91" t="s">
        <v>193</v>
      </c>
      <c r="F15" s="91" t="s">
        <v>194</v>
      </c>
      <c r="G15" s="91" t="s">
        <v>194</v>
      </c>
      <c r="H15" s="91" t="s">
        <v>201</v>
      </c>
      <c r="I15" s="91" t="s">
        <v>192</v>
      </c>
      <c r="J15" s="91" t="s">
        <v>193</v>
      </c>
      <c r="K15" s="91" t="s">
        <v>193</v>
      </c>
      <c r="L15" s="92" t="s">
        <v>194</v>
      </c>
      <c r="M15" s="49"/>
      <c r="N15" s="50" t="s">
        <v>347</v>
      </c>
      <c r="O15" s="34"/>
      <c r="P15"/>
    </row>
    <row r="16" spans="1:20" ht="12.75">
      <c r="A16" s="45" t="s">
        <v>195</v>
      </c>
      <c r="B16" s="51">
        <v>3</v>
      </c>
      <c r="C16" s="46" t="s">
        <v>203</v>
      </c>
      <c r="D16" s="87" t="s">
        <v>204</v>
      </c>
      <c r="E16" s="88" t="s">
        <v>205</v>
      </c>
      <c r="F16" s="88" t="s">
        <v>206</v>
      </c>
      <c r="G16" s="88" t="s">
        <v>207</v>
      </c>
      <c r="H16" s="88" t="s">
        <v>301</v>
      </c>
      <c r="I16" s="88" t="s">
        <v>302</v>
      </c>
      <c r="J16" s="88" t="s">
        <v>348</v>
      </c>
      <c r="K16" s="88" t="s">
        <v>174</v>
      </c>
      <c r="L16" s="89" t="s">
        <v>349</v>
      </c>
      <c r="M16" s="40"/>
      <c r="N16" s="41" t="s">
        <v>350</v>
      </c>
      <c r="O16" s="34"/>
      <c r="P16"/>
      <c r="R16" s="126"/>
      <c r="T16" s="126"/>
    </row>
    <row r="17" spans="1:20" ht="12.75">
      <c r="A17" s="42" t="s">
        <v>89</v>
      </c>
      <c r="B17" s="47"/>
      <c r="C17" s="48" t="s">
        <v>92</v>
      </c>
      <c r="D17" s="90" t="s">
        <v>194</v>
      </c>
      <c r="E17" s="91" t="s">
        <v>192</v>
      </c>
      <c r="F17" s="91" t="s">
        <v>192</v>
      </c>
      <c r="G17" s="91" t="s">
        <v>192</v>
      </c>
      <c r="H17" s="91" t="s">
        <v>192</v>
      </c>
      <c r="I17" s="91" t="s">
        <v>184</v>
      </c>
      <c r="J17" s="91" t="s">
        <v>184</v>
      </c>
      <c r="K17" s="91" t="s">
        <v>177</v>
      </c>
      <c r="L17" s="92" t="s">
        <v>221</v>
      </c>
      <c r="M17" s="49"/>
      <c r="N17" s="50" t="s">
        <v>351</v>
      </c>
      <c r="O17" s="34"/>
      <c r="P17"/>
      <c r="R17" s="126"/>
      <c r="T17" s="126"/>
    </row>
    <row r="18" spans="1:20" ht="12.75">
      <c r="A18" s="45" t="s">
        <v>202</v>
      </c>
      <c r="B18" s="51">
        <v>7</v>
      </c>
      <c r="C18" s="46" t="s">
        <v>196</v>
      </c>
      <c r="D18" s="87" t="s">
        <v>197</v>
      </c>
      <c r="E18" s="88" t="s">
        <v>198</v>
      </c>
      <c r="F18" s="88" t="s">
        <v>199</v>
      </c>
      <c r="G18" s="88" t="s">
        <v>200</v>
      </c>
      <c r="H18" s="88" t="s">
        <v>301</v>
      </c>
      <c r="I18" s="88" t="s">
        <v>305</v>
      </c>
      <c r="J18" s="88" t="s">
        <v>352</v>
      </c>
      <c r="K18" s="88" t="s">
        <v>353</v>
      </c>
      <c r="L18" s="89" t="s">
        <v>354</v>
      </c>
      <c r="M18" s="40"/>
      <c r="N18" s="41" t="s">
        <v>355</v>
      </c>
      <c r="O18" s="34"/>
      <c r="P18"/>
      <c r="R18" s="126"/>
      <c r="T18" s="126"/>
    </row>
    <row r="19" spans="1:16" ht="12.75">
      <c r="A19" s="42" t="s">
        <v>89</v>
      </c>
      <c r="B19" s="47"/>
      <c r="C19" s="48" t="s">
        <v>102</v>
      </c>
      <c r="D19" s="90" t="s">
        <v>201</v>
      </c>
      <c r="E19" s="91" t="s">
        <v>194</v>
      </c>
      <c r="F19" s="91" t="s">
        <v>201</v>
      </c>
      <c r="G19" s="91" t="s">
        <v>201</v>
      </c>
      <c r="H19" s="91" t="s">
        <v>192</v>
      </c>
      <c r="I19" s="91" t="s">
        <v>201</v>
      </c>
      <c r="J19" s="91" t="s">
        <v>201</v>
      </c>
      <c r="K19" s="91" t="s">
        <v>194</v>
      </c>
      <c r="L19" s="92" t="s">
        <v>222</v>
      </c>
      <c r="M19" s="49"/>
      <c r="N19" s="50" t="s">
        <v>356</v>
      </c>
      <c r="O19" s="34"/>
      <c r="P19"/>
    </row>
    <row r="20" spans="1:16" ht="12.75">
      <c r="A20" s="45" t="s">
        <v>208</v>
      </c>
      <c r="B20" s="51">
        <v>14</v>
      </c>
      <c r="C20" s="46" t="s">
        <v>229</v>
      </c>
      <c r="D20" s="87" t="s">
        <v>230</v>
      </c>
      <c r="E20" s="88" t="s">
        <v>231</v>
      </c>
      <c r="F20" s="88" t="s">
        <v>232</v>
      </c>
      <c r="G20" s="88" t="s">
        <v>233</v>
      </c>
      <c r="H20" s="88" t="s">
        <v>308</v>
      </c>
      <c r="I20" s="88" t="s">
        <v>309</v>
      </c>
      <c r="J20" s="88" t="s">
        <v>303</v>
      </c>
      <c r="K20" s="88" t="s">
        <v>364</v>
      </c>
      <c r="L20" s="89" t="s">
        <v>365</v>
      </c>
      <c r="M20" s="40"/>
      <c r="N20" s="41" t="s">
        <v>366</v>
      </c>
      <c r="O20" s="34"/>
      <c r="P20"/>
    </row>
    <row r="21" spans="1:18" ht="12.75">
      <c r="A21" s="42" t="s">
        <v>89</v>
      </c>
      <c r="B21" s="47"/>
      <c r="C21" s="48" t="s">
        <v>95</v>
      </c>
      <c r="D21" s="90" t="s">
        <v>214</v>
      </c>
      <c r="E21" s="91" t="s">
        <v>228</v>
      </c>
      <c r="F21" s="91" t="s">
        <v>221</v>
      </c>
      <c r="G21" s="91" t="s">
        <v>221</v>
      </c>
      <c r="H21" s="91" t="s">
        <v>221</v>
      </c>
      <c r="I21" s="91" t="s">
        <v>221</v>
      </c>
      <c r="J21" s="91" t="s">
        <v>222</v>
      </c>
      <c r="K21" s="91" t="s">
        <v>201</v>
      </c>
      <c r="L21" s="92" t="s">
        <v>193</v>
      </c>
      <c r="M21" s="49"/>
      <c r="N21" s="50" t="s">
        <v>367</v>
      </c>
      <c r="O21" s="34"/>
      <c r="P21"/>
      <c r="R21" s="126"/>
    </row>
    <row r="22" spans="1:18" ht="12.75">
      <c r="A22" s="45" t="s">
        <v>215</v>
      </c>
      <c r="B22" s="51">
        <v>4</v>
      </c>
      <c r="C22" s="46" t="s">
        <v>234</v>
      </c>
      <c r="D22" s="87" t="s">
        <v>197</v>
      </c>
      <c r="E22" s="88" t="s">
        <v>198</v>
      </c>
      <c r="F22" s="88" t="s">
        <v>235</v>
      </c>
      <c r="G22" s="88" t="s">
        <v>236</v>
      </c>
      <c r="H22" s="88" t="s">
        <v>310</v>
      </c>
      <c r="I22" s="88" t="s">
        <v>311</v>
      </c>
      <c r="J22" s="88" t="s">
        <v>357</v>
      </c>
      <c r="K22" s="88" t="s">
        <v>358</v>
      </c>
      <c r="L22" s="89" t="s">
        <v>359</v>
      </c>
      <c r="M22" s="40"/>
      <c r="N22" s="41" t="s">
        <v>360</v>
      </c>
      <c r="O22" s="34"/>
      <c r="P22"/>
      <c r="R22" s="126"/>
    </row>
    <row r="23" spans="1:18" ht="12.75">
      <c r="A23" s="42" t="s">
        <v>89</v>
      </c>
      <c r="B23" s="47"/>
      <c r="C23" s="48" t="s">
        <v>95</v>
      </c>
      <c r="D23" s="90" t="s">
        <v>201</v>
      </c>
      <c r="E23" s="91" t="s">
        <v>194</v>
      </c>
      <c r="F23" s="91" t="s">
        <v>250</v>
      </c>
      <c r="G23" s="91" t="s">
        <v>228</v>
      </c>
      <c r="H23" s="91" t="s">
        <v>194</v>
      </c>
      <c r="I23" s="91" t="s">
        <v>222</v>
      </c>
      <c r="J23" s="91" t="s">
        <v>194</v>
      </c>
      <c r="K23" s="91" t="s">
        <v>221</v>
      </c>
      <c r="L23" s="92" t="s">
        <v>177</v>
      </c>
      <c r="M23" s="49"/>
      <c r="N23" s="50" t="s">
        <v>361</v>
      </c>
      <c r="O23" s="34"/>
      <c r="P23"/>
      <c r="R23" s="126"/>
    </row>
    <row r="24" spans="1:16" ht="12.75">
      <c r="A24" s="45" t="s">
        <v>223</v>
      </c>
      <c r="B24" s="51">
        <v>12</v>
      </c>
      <c r="C24" s="46" t="s">
        <v>216</v>
      </c>
      <c r="D24" s="87" t="s">
        <v>217</v>
      </c>
      <c r="E24" s="88" t="s">
        <v>218</v>
      </c>
      <c r="F24" s="88" t="s">
        <v>219</v>
      </c>
      <c r="G24" s="88" t="s">
        <v>220</v>
      </c>
      <c r="H24" s="88" t="s">
        <v>312</v>
      </c>
      <c r="I24" s="88" t="s">
        <v>320</v>
      </c>
      <c r="J24" s="88" t="s">
        <v>368</v>
      </c>
      <c r="K24" s="88" t="s">
        <v>369</v>
      </c>
      <c r="L24" s="89" t="s">
        <v>370</v>
      </c>
      <c r="M24" s="40"/>
      <c r="N24" s="41" t="s">
        <v>371</v>
      </c>
      <c r="O24" s="34"/>
      <c r="P24"/>
    </row>
    <row r="25" spans="1:16" ht="12.75">
      <c r="A25" s="42" t="s">
        <v>89</v>
      </c>
      <c r="B25" s="47"/>
      <c r="C25" s="48" t="s">
        <v>72</v>
      </c>
      <c r="D25" s="90" t="s">
        <v>221</v>
      </c>
      <c r="E25" s="91" t="s">
        <v>222</v>
      </c>
      <c r="F25" s="91" t="s">
        <v>222</v>
      </c>
      <c r="G25" s="91" t="s">
        <v>222</v>
      </c>
      <c r="H25" s="91" t="s">
        <v>214</v>
      </c>
      <c r="I25" s="91" t="s">
        <v>228</v>
      </c>
      <c r="J25" s="91" t="s">
        <v>221</v>
      </c>
      <c r="K25" s="91" t="s">
        <v>222</v>
      </c>
      <c r="L25" s="92" t="s">
        <v>201</v>
      </c>
      <c r="M25" s="49"/>
      <c r="N25" s="50" t="s">
        <v>372</v>
      </c>
      <c r="O25" s="34"/>
      <c r="P25"/>
    </row>
    <row r="26" spans="1:16" ht="12.75">
      <c r="A26" s="45" t="s">
        <v>373</v>
      </c>
      <c r="B26" s="51">
        <v>15</v>
      </c>
      <c r="C26" s="46" t="s">
        <v>237</v>
      </c>
      <c r="D26" s="87" t="s">
        <v>238</v>
      </c>
      <c r="E26" s="88" t="s">
        <v>239</v>
      </c>
      <c r="F26" s="88" t="s">
        <v>240</v>
      </c>
      <c r="G26" s="88" t="s">
        <v>241</v>
      </c>
      <c r="H26" s="88" t="s">
        <v>313</v>
      </c>
      <c r="I26" s="88" t="s">
        <v>314</v>
      </c>
      <c r="J26" s="88" t="s">
        <v>374</v>
      </c>
      <c r="K26" s="88" t="s">
        <v>375</v>
      </c>
      <c r="L26" s="89" t="s">
        <v>376</v>
      </c>
      <c r="M26" s="40"/>
      <c r="N26" s="41" t="s">
        <v>377</v>
      </c>
      <c r="O26" s="34"/>
      <c r="P26"/>
    </row>
    <row r="27" spans="1:16" ht="12.75">
      <c r="A27" s="42" t="s">
        <v>119</v>
      </c>
      <c r="B27" s="47"/>
      <c r="C27" s="48" t="s">
        <v>120</v>
      </c>
      <c r="D27" s="90" t="s">
        <v>251</v>
      </c>
      <c r="E27" s="91" t="s">
        <v>251</v>
      </c>
      <c r="F27" s="91" t="s">
        <v>251</v>
      </c>
      <c r="G27" s="91" t="s">
        <v>242</v>
      </c>
      <c r="H27" s="91" t="s">
        <v>242</v>
      </c>
      <c r="I27" s="91" t="s">
        <v>315</v>
      </c>
      <c r="J27" s="91" t="s">
        <v>378</v>
      </c>
      <c r="K27" s="91" t="s">
        <v>378</v>
      </c>
      <c r="L27" s="92" t="s">
        <v>379</v>
      </c>
      <c r="M27" s="49"/>
      <c r="N27" s="50" t="s">
        <v>380</v>
      </c>
      <c r="O27" s="34"/>
      <c r="P27"/>
    </row>
    <row r="28" spans="1:16" ht="12.75">
      <c r="A28" s="45" t="s">
        <v>381</v>
      </c>
      <c r="B28" s="51">
        <v>16</v>
      </c>
      <c r="C28" s="46" t="s">
        <v>243</v>
      </c>
      <c r="D28" s="87" t="s">
        <v>244</v>
      </c>
      <c r="E28" s="88" t="s">
        <v>245</v>
      </c>
      <c r="F28" s="88" t="s">
        <v>246</v>
      </c>
      <c r="G28" s="88" t="s">
        <v>247</v>
      </c>
      <c r="H28" s="88" t="s">
        <v>316</v>
      </c>
      <c r="I28" s="88" t="s">
        <v>317</v>
      </c>
      <c r="J28" s="88" t="s">
        <v>382</v>
      </c>
      <c r="K28" s="88" t="s">
        <v>383</v>
      </c>
      <c r="L28" s="89" t="s">
        <v>384</v>
      </c>
      <c r="M28" s="40"/>
      <c r="N28" s="41" t="s">
        <v>385</v>
      </c>
      <c r="O28" s="34"/>
      <c r="P28"/>
    </row>
    <row r="29" spans="1:16" ht="12.75">
      <c r="A29" s="42" t="s">
        <v>119</v>
      </c>
      <c r="B29" s="47"/>
      <c r="C29" s="48" t="s">
        <v>5</v>
      </c>
      <c r="D29" s="90" t="s">
        <v>252</v>
      </c>
      <c r="E29" s="91" t="s">
        <v>252</v>
      </c>
      <c r="F29" s="91" t="s">
        <v>252</v>
      </c>
      <c r="G29" s="91" t="s">
        <v>248</v>
      </c>
      <c r="H29" s="91" t="s">
        <v>248</v>
      </c>
      <c r="I29" s="91" t="s">
        <v>318</v>
      </c>
      <c r="J29" s="91" t="s">
        <v>318</v>
      </c>
      <c r="K29" s="91" t="s">
        <v>379</v>
      </c>
      <c r="L29" s="92" t="s">
        <v>378</v>
      </c>
      <c r="M29" s="49"/>
      <c r="N29" s="50" t="s">
        <v>386</v>
      </c>
      <c r="O29" s="34"/>
      <c r="P29"/>
    </row>
    <row r="30" spans="1:16" ht="12.75">
      <c r="A30" s="45"/>
      <c r="B30" s="51">
        <v>6</v>
      </c>
      <c r="C30" s="46" t="s">
        <v>224</v>
      </c>
      <c r="D30" s="87" t="s">
        <v>225</v>
      </c>
      <c r="E30" s="88" t="s">
        <v>218</v>
      </c>
      <c r="F30" s="88" t="s">
        <v>226</v>
      </c>
      <c r="G30" s="88" t="s">
        <v>227</v>
      </c>
      <c r="H30" s="88" t="s">
        <v>306</v>
      </c>
      <c r="I30" s="88" t="s">
        <v>307</v>
      </c>
      <c r="J30" s="88" t="s">
        <v>362</v>
      </c>
      <c r="K30" s="88"/>
      <c r="L30" s="88"/>
      <c r="M30" s="212" t="s">
        <v>363</v>
      </c>
      <c r="N30" s="213"/>
      <c r="O30" s="34"/>
      <c r="P30"/>
    </row>
    <row r="31" spans="1:16" ht="12.75">
      <c r="A31" s="42" t="s">
        <v>89</v>
      </c>
      <c r="B31" s="47"/>
      <c r="C31" s="48" t="s">
        <v>54</v>
      </c>
      <c r="D31" s="90" t="s">
        <v>228</v>
      </c>
      <c r="E31" s="91" t="s">
        <v>222</v>
      </c>
      <c r="F31" s="91" t="s">
        <v>228</v>
      </c>
      <c r="G31" s="91" t="s">
        <v>193</v>
      </c>
      <c r="H31" s="91" t="s">
        <v>228</v>
      </c>
      <c r="I31" s="91" t="s">
        <v>194</v>
      </c>
      <c r="J31" s="91" t="s">
        <v>387</v>
      </c>
      <c r="K31" s="91"/>
      <c r="L31" s="91"/>
      <c r="M31" s="214"/>
      <c r="N31" s="215"/>
      <c r="O31" s="34"/>
      <c r="P31"/>
    </row>
    <row r="32" spans="1:16" ht="12.75">
      <c r="A32" s="45"/>
      <c r="B32" s="51">
        <v>11</v>
      </c>
      <c r="C32" s="46" t="s">
        <v>209</v>
      </c>
      <c r="D32" s="87" t="s">
        <v>210</v>
      </c>
      <c r="E32" s="88" t="s">
        <v>211</v>
      </c>
      <c r="F32" s="88" t="s">
        <v>212</v>
      </c>
      <c r="G32" s="88" t="s">
        <v>213</v>
      </c>
      <c r="H32" s="88" t="s">
        <v>319</v>
      </c>
      <c r="I32" s="88"/>
      <c r="J32" s="88"/>
      <c r="K32" s="88"/>
      <c r="L32" s="88"/>
      <c r="M32" s="212" t="s">
        <v>256</v>
      </c>
      <c r="N32" s="213"/>
      <c r="O32" s="34"/>
      <c r="P32"/>
    </row>
    <row r="33" spans="1:16" ht="12.75">
      <c r="A33" s="42" t="s">
        <v>89</v>
      </c>
      <c r="B33" s="47"/>
      <c r="C33" s="48" t="s">
        <v>95</v>
      </c>
      <c r="D33" s="90" t="s">
        <v>193</v>
      </c>
      <c r="E33" s="91" t="s">
        <v>214</v>
      </c>
      <c r="F33" s="91" t="s">
        <v>193</v>
      </c>
      <c r="G33" s="91" t="s">
        <v>214</v>
      </c>
      <c r="H33" s="91" t="s">
        <v>222</v>
      </c>
      <c r="I33" s="91"/>
      <c r="J33" s="91"/>
      <c r="K33" s="91"/>
      <c r="L33" s="91"/>
      <c r="M33" s="214"/>
      <c r="N33" s="215"/>
      <c r="O33" s="34"/>
      <c r="P33"/>
    </row>
    <row r="34" spans="1:16" ht="12.75">
      <c r="A34" s="45"/>
      <c r="B34" s="51">
        <v>10</v>
      </c>
      <c r="C34" s="46" t="s">
        <v>249</v>
      </c>
      <c r="D34" s="87" t="s">
        <v>253</v>
      </c>
      <c r="E34" s="88" t="s">
        <v>254</v>
      </c>
      <c r="F34" s="88" t="s">
        <v>255</v>
      </c>
      <c r="G34" s="88"/>
      <c r="H34" s="88"/>
      <c r="I34" s="88"/>
      <c r="J34" s="88"/>
      <c r="K34" s="88"/>
      <c r="L34" s="88"/>
      <c r="M34" s="212" t="s">
        <v>256</v>
      </c>
      <c r="N34" s="213"/>
      <c r="O34" s="34"/>
      <c r="P34"/>
    </row>
    <row r="35" spans="1:16" ht="12.75">
      <c r="A35" s="42" t="s">
        <v>89</v>
      </c>
      <c r="B35" s="47"/>
      <c r="C35" s="48" t="s">
        <v>92</v>
      </c>
      <c r="D35" s="90" t="s">
        <v>250</v>
      </c>
      <c r="E35" s="91" t="s">
        <v>250</v>
      </c>
      <c r="F35" s="91" t="s">
        <v>214</v>
      </c>
      <c r="G35" s="91"/>
      <c r="H35" s="91"/>
      <c r="I35" s="91"/>
      <c r="J35" s="91"/>
      <c r="K35" s="91"/>
      <c r="L35" s="91"/>
      <c r="M35" s="214"/>
      <c r="N35" s="215"/>
      <c r="O35" s="34"/>
      <c r="P35"/>
    </row>
  </sheetData>
  <sheetProtection/>
  <mergeCells count="4">
    <mergeCell ref="D6:L6"/>
    <mergeCell ref="A2:N2"/>
    <mergeCell ref="A3:N3"/>
    <mergeCell ref="A4:N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J42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140625" style="15" customWidth="1"/>
    <col min="2" max="2" width="4.421875" style="170" customWidth="1"/>
    <col min="3" max="3" width="6.421875" style="1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16" customWidth="1"/>
    <col min="9" max="9" width="9.57421875" style="15" customWidth="1"/>
  </cols>
  <sheetData>
    <row r="1" spans="1:9" ht="6.75" customHeight="1">
      <c r="A1" s="187"/>
      <c r="B1" s="188"/>
      <c r="C1" s="166"/>
      <c r="D1" s="30"/>
      <c r="E1" s="30"/>
      <c r="F1" s="111"/>
      <c r="G1" s="30"/>
      <c r="H1" s="189"/>
      <c r="I1" s="187"/>
    </row>
    <row r="2" spans="1:9" ht="15">
      <c r="A2" s="225" t="str">
        <f>Startlist!A1</f>
        <v>Kehala Rally</v>
      </c>
      <c r="B2" s="227"/>
      <c r="C2" s="227"/>
      <c r="D2" s="227"/>
      <c r="E2" s="227"/>
      <c r="F2" s="227"/>
      <c r="G2" s="227"/>
      <c r="H2" s="227"/>
      <c r="I2" s="227"/>
    </row>
    <row r="3" spans="1:9" ht="15">
      <c r="A3" s="225" t="str">
        <f>Startlist!A2</f>
        <v>November 14th, 2020</v>
      </c>
      <c r="B3" s="227"/>
      <c r="C3" s="227"/>
      <c r="D3" s="227"/>
      <c r="E3" s="227"/>
      <c r="F3" s="227"/>
      <c r="G3" s="227"/>
      <c r="H3" s="227"/>
      <c r="I3" s="227"/>
    </row>
    <row r="4" spans="1:9" ht="15">
      <c r="A4" s="206"/>
      <c r="B4" s="207"/>
      <c r="C4" s="208"/>
      <c r="D4" s="209"/>
      <c r="E4" s="209"/>
      <c r="F4" s="203" t="str">
        <f>Startlist!A3</f>
        <v> </v>
      </c>
      <c r="G4" s="209"/>
      <c r="H4" s="210"/>
      <c r="I4" s="206"/>
    </row>
    <row r="5" spans="1:10" ht="18.75">
      <c r="A5" s="191" t="s">
        <v>7</v>
      </c>
      <c r="B5" s="188"/>
      <c r="C5" s="166"/>
      <c r="D5" s="192"/>
      <c r="E5" s="192"/>
      <c r="F5" s="173"/>
      <c r="G5" s="192"/>
      <c r="H5" s="190"/>
      <c r="I5" s="187"/>
      <c r="J5" s="71"/>
    </row>
    <row r="6" spans="1:10" ht="15.75" customHeight="1">
      <c r="A6" s="191"/>
      <c r="B6" s="193"/>
      <c r="C6" s="124"/>
      <c r="D6" s="194"/>
      <c r="E6" s="194"/>
      <c r="F6" s="174"/>
      <c r="G6" s="194"/>
      <c r="H6" s="195"/>
      <c r="I6" s="196" t="s">
        <v>388</v>
      </c>
      <c r="J6" s="71"/>
    </row>
    <row r="7" spans="1:10" ht="12.75">
      <c r="A7" s="105"/>
      <c r="B7" s="171"/>
      <c r="C7" s="106"/>
      <c r="D7" s="107"/>
      <c r="E7" s="107"/>
      <c r="F7" s="108"/>
      <c r="G7" s="107"/>
      <c r="H7" s="109"/>
      <c r="I7" s="110"/>
      <c r="J7" s="71"/>
    </row>
    <row r="8" spans="1:10" s="2" customFormat="1" ht="15" customHeight="1">
      <c r="A8" s="134" t="s">
        <v>57</v>
      </c>
      <c r="B8" s="134" t="s">
        <v>389</v>
      </c>
      <c r="C8" s="135" t="s">
        <v>86</v>
      </c>
      <c r="D8" s="136" t="s">
        <v>74</v>
      </c>
      <c r="E8" s="136" t="s">
        <v>75</v>
      </c>
      <c r="F8" s="135" t="s">
        <v>45</v>
      </c>
      <c r="G8" s="136" t="s">
        <v>76</v>
      </c>
      <c r="H8" s="137" t="s">
        <v>77</v>
      </c>
      <c r="I8" s="134" t="s">
        <v>333</v>
      </c>
      <c r="J8" s="72"/>
    </row>
    <row r="9" spans="1:10" ht="15" customHeight="1">
      <c r="A9" s="138" t="s">
        <v>58</v>
      </c>
      <c r="B9" s="134" t="s">
        <v>390</v>
      </c>
      <c r="C9" s="139" t="s">
        <v>86</v>
      </c>
      <c r="D9" s="140" t="s">
        <v>3</v>
      </c>
      <c r="E9" s="140" t="s">
        <v>83</v>
      </c>
      <c r="F9" s="139" t="s">
        <v>45</v>
      </c>
      <c r="G9" s="140" t="s">
        <v>49</v>
      </c>
      <c r="H9" s="141" t="s">
        <v>4</v>
      </c>
      <c r="I9" s="138" t="s">
        <v>338</v>
      </c>
      <c r="J9" s="71"/>
    </row>
    <row r="10" spans="1:10" ht="15" customHeight="1">
      <c r="A10" s="138" t="s">
        <v>59</v>
      </c>
      <c r="B10" s="138" t="s">
        <v>391</v>
      </c>
      <c r="C10" s="139" t="s">
        <v>89</v>
      </c>
      <c r="D10" s="140" t="s">
        <v>392</v>
      </c>
      <c r="E10" s="140" t="s">
        <v>97</v>
      </c>
      <c r="F10" s="139" t="s">
        <v>98</v>
      </c>
      <c r="G10" s="140" t="s">
        <v>76</v>
      </c>
      <c r="H10" s="141" t="s">
        <v>72</v>
      </c>
      <c r="I10" s="138" t="s">
        <v>342</v>
      </c>
      <c r="J10" s="71"/>
    </row>
    <row r="11" spans="1:10" ht="15" customHeight="1">
      <c r="A11" s="138" t="s">
        <v>60</v>
      </c>
      <c r="B11" s="138" t="s">
        <v>393</v>
      </c>
      <c r="C11" s="139" t="s">
        <v>89</v>
      </c>
      <c r="D11" s="140" t="s">
        <v>1</v>
      </c>
      <c r="E11" s="140" t="s">
        <v>104</v>
      </c>
      <c r="F11" s="139" t="s">
        <v>45</v>
      </c>
      <c r="G11" s="140" t="s">
        <v>94</v>
      </c>
      <c r="H11" s="141" t="s">
        <v>95</v>
      </c>
      <c r="I11" s="138" t="s">
        <v>347</v>
      </c>
      <c r="J11" s="71"/>
    </row>
    <row r="12" spans="1:10" ht="15" customHeight="1">
      <c r="A12" s="138" t="s">
        <v>61</v>
      </c>
      <c r="B12" s="138" t="s">
        <v>394</v>
      </c>
      <c r="C12" s="139" t="s">
        <v>89</v>
      </c>
      <c r="D12" s="140" t="s">
        <v>82</v>
      </c>
      <c r="E12" s="140" t="s">
        <v>90</v>
      </c>
      <c r="F12" s="139" t="s">
        <v>91</v>
      </c>
      <c r="G12" s="140" t="s">
        <v>46</v>
      </c>
      <c r="H12" s="141" t="s">
        <v>92</v>
      </c>
      <c r="I12" s="138" t="s">
        <v>351</v>
      </c>
      <c r="J12" s="71"/>
    </row>
    <row r="13" spans="1:10" ht="15" customHeight="1">
      <c r="A13" s="138" t="s">
        <v>62</v>
      </c>
      <c r="B13" s="138" t="s">
        <v>395</v>
      </c>
      <c r="C13" s="139" t="s">
        <v>89</v>
      </c>
      <c r="D13" s="140" t="s">
        <v>2</v>
      </c>
      <c r="E13" s="140" t="s">
        <v>47</v>
      </c>
      <c r="F13" s="139" t="s">
        <v>45</v>
      </c>
      <c r="G13" s="140" t="s">
        <v>101</v>
      </c>
      <c r="H13" s="141" t="s">
        <v>102</v>
      </c>
      <c r="I13" s="138" t="s">
        <v>356</v>
      </c>
      <c r="J13" s="71"/>
    </row>
    <row r="14" spans="1:10" ht="15" customHeight="1">
      <c r="A14" s="138" t="s">
        <v>63</v>
      </c>
      <c r="B14" s="138" t="s">
        <v>396</v>
      </c>
      <c r="C14" s="139" t="s">
        <v>89</v>
      </c>
      <c r="D14" s="140" t="s">
        <v>79</v>
      </c>
      <c r="E14" s="140" t="s">
        <v>80</v>
      </c>
      <c r="F14" s="139" t="s">
        <v>81</v>
      </c>
      <c r="G14" s="140" t="s">
        <v>117</v>
      </c>
      <c r="H14" s="141" t="s">
        <v>95</v>
      </c>
      <c r="I14" s="138" t="s">
        <v>367</v>
      </c>
      <c r="J14" s="71"/>
    </row>
    <row r="15" spans="1:10" ht="15" customHeight="1">
      <c r="A15" s="138" t="s">
        <v>64</v>
      </c>
      <c r="B15" s="138" t="s">
        <v>397</v>
      </c>
      <c r="C15" s="139" t="s">
        <v>89</v>
      </c>
      <c r="D15" s="140" t="s">
        <v>55</v>
      </c>
      <c r="E15" s="140" t="s">
        <v>56</v>
      </c>
      <c r="F15" s="139" t="s">
        <v>45</v>
      </c>
      <c r="G15" s="140" t="s">
        <v>94</v>
      </c>
      <c r="H15" s="141" t="s">
        <v>95</v>
      </c>
      <c r="I15" s="138" t="s">
        <v>361</v>
      </c>
      <c r="J15" s="71"/>
    </row>
    <row r="16" spans="1:10" ht="15" customHeight="1">
      <c r="A16" s="138" t="s">
        <v>65</v>
      </c>
      <c r="B16" s="138" t="s">
        <v>398</v>
      </c>
      <c r="C16" s="139" t="s">
        <v>89</v>
      </c>
      <c r="D16" s="140" t="s">
        <v>114</v>
      </c>
      <c r="E16" s="140" t="s">
        <v>73</v>
      </c>
      <c r="F16" s="139" t="s">
        <v>45</v>
      </c>
      <c r="G16" s="140" t="s">
        <v>115</v>
      </c>
      <c r="H16" s="141" t="s">
        <v>72</v>
      </c>
      <c r="I16" s="138" t="s">
        <v>372</v>
      </c>
      <c r="J16" s="71"/>
    </row>
    <row r="17" spans="1:10" ht="15" customHeight="1">
      <c r="A17" s="138" t="s">
        <v>66</v>
      </c>
      <c r="B17" s="138" t="s">
        <v>399</v>
      </c>
      <c r="C17" s="139" t="s">
        <v>119</v>
      </c>
      <c r="D17" s="140" t="s">
        <v>48</v>
      </c>
      <c r="E17" s="140" t="s">
        <v>71</v>
      </c>
      <c r="F17" s="139" t="s">
        <v>45</v>
      </c>
      <c r="G17" s="140" t="s">
        <v>49</v>
      </c>
      <c r="H17" s="141" t="s">
        <v>120</v>
      </c>
      <c r="I17" s="138" t="s">
        <v>380</v>
      </c>
      <c r="J17" s="71"/>
    </row>
    <row r="18" spans="1:10" ht="15" customHeight="1">
      <c r="A18" s="142"/>
      <c r="B18" s="142"/>
      <c r="C18" s="159"/>
      <c r="D18" s="160"/>
      <c r="E18" s="160"/>
      <c r="F18" s="131"/>
      <c r="G18" s="132"/>
      <c r="H18" s="143"/>
      <c r="I18" s="142"/>
      <c r="J18" s="71"/>
    </row>
    <row r="19" spans="1:10" ht="15" customHeight="1">
      <c r="A19" s="142"/>
      <c r="B19" s="142"/>
      <c r="C19" s="131"/>
      <c r="D19" s="132"/>
      <c r="E19" s="132"/>
      <c r="F19" s="131"/>
      <c r="G19" s="132"/>
      <c r="H19" s="143"/>
      <c r="I19" s="176" t="s">
        <v>400</v>
      </c>
      <c r="J19" s="71"/>
    </row>
    <row r="20" spans="1:10" s="2" customFormat="1" ht="15" customHeight="1">
      <c r="A20" s="144" t="s">
        <v>57</v>
      </c>
      <c r="B20" s="144" t="s">
        <v>389</v>
      </c>
      <c r="C20" s="145" t="s">
        <v>86</v>
      </c>
      <c r="D20" s="146" t="s">
        <v>74</v>
      </c>
      <c r="E20" s="146" t="s">
        <v>75</v>
      </c>
      <c r="F20" s="145" t="s">
        <v>45</v>
      </c>
      <c r="G20" s="146" t="s">
        <v>76</v>
      </c>
      <c r="H20" s="147" t="s">
        <v>77</v>
      </c>
      <c r="I20" s="144" t="s">
        <v>333</v>
      </c>
      <c r="J20" s="72"/>
    </row>
    <row r="21" spans="1:10" s="17" customFormat="1" ht="15" customHeight="1">
      <c r="A21" s="148" t="s">
        <v>58</v>
      </c>
      <c r="B21" s="148" t="s">
        <v>390</v>
      </c>
      <c r="C21" s="149" t="s">
        <v>86</v>
      </c>
      <c r="D21" s="150" t="s">
        <v>3</v>
      </c>
      <c r="E21" s="150" t="s">
        <v>83</v>
      </c>
      <c r="F21" s="149" t="s">
        <v>45</v>
      </c>
      <c r="G21" s="150" t="s">
        <v>49</v>
      </c>
      <c r="H21" s="151" t="s">
        <v>4</v>
      </c>
      <c r="I21" s="148" t="s">
        <v>338</v>
      </c>
      <c r="J21" s="73"/>
    </row>
    <row r="22" spans="1:10" s="17" customFormat="1" ht="15" customHeight="1">
      <c r="A22" s="148"/>
      <c r="B22" s="148"/>
      <c r="C22" s="149"/>
      <c r="D22" s="150"/>
      <c r="E22" s="150"/>
      <c r="F22" s="149"/>
      <c r="G22" s="150"/>
      <c r="H22" s="151"/>
      <c r="I22" s="148"/>
      <c r="J22" s="73"/>
    </row>
    <row r="23" spans="1:10" ht="15" customHeight="1">
      <c r="A23" s="142"/>
      <c r="B23" s="142"/>
      <c r="C23" s="131"/>
      <c r="D23" s="132"/>
      <c r="E23" s="132"/>
      <c r="F23" s="131"/>
      <c r="G23" s="132"/>
      <c r="H23" s="143"/>
      <c r="I23" s="142"/>
      <c r="J23" s="71"/>
    </row>
    <row r="24" spans="1:10" ht="15" customHeight="1">
      <c r="A24" s="142"/>
      <c r="B24" s="142"/>
      <c r="C24" s="131"/>
      <c r="D24" s="132"/>
      <c r="E24" s="132"/>
      <c r="F24" s="131"/>
      <c r="G24" s="132"/>
      <c r="H24" s="143"/>
      <c r="I24" s="176" t="s">
        <v>401</v>
      </c>
      <c r="J24" s="71"/>
    </row>
    <row r="25" spans="1:10" s="2" customFormat="1" ht="15" customHeight="1">
      <c r="A25" s="144" t="s">
        <v>57</v>
      </c>
      <c r="B25" s="144" t="s">
        <v>391</v>
      </c>
      <c r="C25" s="145" t="s">
        <v>89</v>
      </c>
      <c r="D25" s="146" t="s">
        <v>392</v>
      </c>
      <c r="E25" s="146" t="s">
        <v>97</v>
      </c>
      <c r="F25" s="145" t="s">
        <v>98</v>
      </c>
      <c r="G25" s="146" t="s">
        <v>76</v>
      </c>
      <c r="H25" s="147" t="s">
        <v>72</v>
      </c>
      <c r="I25" s="144" t="s">
        <v>341</v>
      </c>
      <c r="J25" s="72"/>
    </row>
    <row r="26" spans="1:10" s="17" customFormat="1" ht="15" customHeight="1">
      <c r="A26" s="148" t="s">
        <v>58</v>
      </c>
      <c r="B26" s="148" t="s">
        <v>393</v>
      </c>
      <c r="C26" s="149" t="s">
        <v>89</v>
      </c>
      <c r="D26" s="150" t="s">
        <v>1</v>
      </c>
      <c r="E26" s="150" t="s">
        <v>104</v>
      </c>
      <c r="F26" s="149" t="s">
        <v>45</v>
      </c>
      <c r="G26" s="150" t="s">
        <v>94</v>
      </c>
      <c r="H26" s="151" t="s">
        <v>95</v>
      </c>
      <c r="I26" s="148" t="s">
        <v>402</v>
      </c>
      <c r="J26" s="73"/>
    </row>
    <row r="27" spans="1:10" s="17" customFormat="1" ht="15" customHeight="1">
      <c r="A27" s="148" t="s">
        <v>59</v>
      </c>
      <c r="B27" s="148" t="s">
        <v>394</v>
      </c>
      <c r="C27" s="149" t="s">
        <v>89</v>
      </c>
      <c r="D27" s="150" t="s">
        <v>82</v>
      </c>
      <c r="E27" s="150" t="s">
        <v>90</v>
      </c>
      <c r="F27" s="149" t="s">
        <v>91</v>
      </c>
      <c r="G27" s="150" t="s">
        <v>46</v>
      </c>
      <c r="H27" s="151" t="s">
        <v>92</v>
      </c>
      <c r="I27" s="148" t="s">
        <v>403</v>
      </c>
      <c r="J27" s="73"/>
    </row>
    <row r="28" spans="1:10" ht="15" customHeight="1">
      <c r="A28" s="152"/>
      <c r="B28" s="142"/>
      <c r="C28" s="159"/>
      <c r="D28" s="152"/>
      <c r="E28" s="152"/>
      <c r="F28" s="152"/>
      <c r="G28" s="152"/>
      <c r="H28" s="143"/>
      <c r="I28" s="142"/>
      <c r="J28" s="71"/>
    </row>
    <row r="29" spans="1:10" ht="15" customHeight="1">
      <c r="A29" s="142"/>
      <c r="B29" s="142"/>
      <c r="C29" s="131"/>
      <c r="D29" s="132"/>
      <c r="E29" s="132"/>
      <c r="F29" s="131"/>
      <c r="G29" s="132"/>
      <c r="H29" s="143"/>
      <c r="I29" s="176" t="s">
        <v>400</v>
      </c>
      <c r="J29" s="71"/>
    </row>
    <row r="30" spans="1:10" s="2" customFormat="1" ht="15" customHeight="1">
      <c r="A30" s="144" t="s">
        <v>57</v>
      </c>
      <c r="B30" s="144" t="s">
        <v>399</v>
      </c>
      <c r="C30" s="145" t="s">
        <v>119</v>
      </c>
      <c r="D30" s="146" t="s">
        <v>48</v>
      </c>
      <c r="E30" s="146" t="s">
        <v>71</v>
      </c>
      <c r="F30" s="145" t="s">
        <v>45</v>
      </c>
      <c r="G30" s="146" t="s">
        <v>49</v>
      </c>
      <c r="H30" s="147" t="s">
        <v>120</v>
      </c>
      <c r="I30" s="144" t="s">
        <v>377</v>
      </c>
      <c r="J30" s="72"/>
    </row>
    <row r="31" spans="1:10" ht="15" customHeight="1">
      <c r="A31" s="148" t="s">
        <v>58</v>
      </c>
      <c r="B31" s="148" t="s">
        <v>404</v>
      </c>
      <c r="C31" s="149" t="s">
        <v>119</v>
      </c>
      <c r="D31" s="150" t="s">
        <v>405</v>
      </c>
      <c r="E31" s="150" t="s">
        <v>122</v>
      </c>
      <c r="F31" s="149" t="s">
        <v>45</v>
      </c>
      <c r="G31" s="150" t="s">
        <v>123</v>
      </c>
      <c r="H31" s="151" t="s">
        <v>5</v>
      </c>
      <c r="I31" s="148" t="s">
        <v>406</v>
      </c>
      <c r="J31" s="71"/>
    </row>
    <row r="32" spans="1:10" ht="15" customHeight="1">
      <c r="A32" s="148"/>
      <c r="B32" s="148"/>
      <c r="C32" s="149"/>
      <c r="D32" s="150"/>
      <c r="E32" s="150"/>
      <c r="F32" s="149"/>
      <c r="G32" s="150"/>
      <c r="H32" s="151"/>
      <c r="I32" s="148"/>
      <c r="J32" s="71"/>
    </row>
    <row r="33" spans="1:9" ht="12.75">
      <c r="A33" s="104"/>
      <c r="B33" s="142"/>
      <c r="C33" s="79"/>
      <c r="D33" s="78"/>
      <c r="E33" s="78"/>
      <c r="F33" s="79"/>
      <c r="G33" s="78"/>
      <c r="H33" s="80"/>
      <c r="I33" s="104"/>
    </row>
    <row r="34" spans="1:9" ht="12.75">
      <c r="A34" s="104"/>
      <c r="B34" s="142"/>
      <c r="C34" s="79"/>
      <c r="D34" s="78"/>
      <c r="E34" s="78"/>
      <c r="F34" s="79"/>
      <c r="G34" s="78"/>
      <c r="H34" s="80"/>
      <c r="I34" s="104"/>
    </row>
    <row r="35" spans="1:9" ht="12.75">
      <c r="A35" s="104"/>
      <c r="B35" s="142"/>
      <c r="C35" s="79"/>
      <c r="D35" s="78"/>
      <c r="E35" s="78"/>
      <c r="F35" s="79"/>
      <c r="G35" s="78"/>
      <c r="H35" s="80"/>
      <c r="I35" s="104"/>
    </row>
    <row r="36" spans="1:9" ht="12.75">
      <c r="A36" s="104"/>
      <c r="B36" s="142"/>
      <c r="C36" s="79"/>
      <c r="D36" s="78"/>
      <c r="E36" s="78"/>
      <c r="F36" s="79"/>
      <c r="G36" s="78"/>
      <c r="H36" s="80"/>
      <c r="I36" s="104"/>
    </row>
    <row r="37" spans="1:9" ht="12.75">
      <c r="A37" s="104"/>
      <c r="B37" s="142"/>
      <c r="C37" s="79"/>
      <c r="D37" s="78"/>
      <c r="E37" s="78"/>
      <c r="F37" s="79"/>
      <c r="G37" s="78"/>
      <c r="H37" s="80"/>
      <c r="I37" s="104"/>
    </row>
    <row r="38" spans="1:9" ht="12.75">
      <c r="A38" s="104"/>
      <c r="B38" s="142"/>
      <c r="C38" s="79"/>
      <c r="D38" s="78"/>
      <c r="E38" s="78"/>
      <c r="F38" s="79"/>
      <c r="G38" s="78"/>
      <c r="H38" s="80"/>
      <c r="I38" s="104"/>
    </row>
    <row r="39" spans="1:9" ht="12.75">
      <c r="A39" s="104"/>
      <c r="B39" s="142"/>
      <c r="C39" s="79"/>
      <c r="D39" s="78"/>
      <c r="E39" s="78"/>
      <c r="F39" s="79"/>
      <c r="G39" s="78"/>
      <c r="H39" s="80"/>
      <c r="I39" s="104"/>
    </row>
    <row r="40" spans="1:9" ht="12.75">
      <c r="A40" s="104"/>
      <c r="B40" s="142"/>
      <c r="C40" s="79"/>
      <c r="D40" s="78"/>
      <c r="E40" s="78"/>
      <c r="F40" s="79"/>
      <c r="G40" s="78"/>
      <c r="H40" s="80"/>
      <c r="I40" s="104"/>
    </row>
    <row r="41" spans="1:9" ht="12.75">
      <c r="A41" s="104"/>
      <c r="B41" s="142"/>
      <c r="C41" s="79"/>
      <c r="D41" s="78"/>
      <c r="E41" s="78"/>
      <c r="F41" s="79"/>
      <c r="G41" s="78"/>
      <c r="H41" s="80"/>
      <c r="I41" s="104"/>
    </row>
    <row r="42" spans="1:9" ht="12.75">
      <c r="A42" s="104"/>
      <c r="B42" s="142"/>
      <c r="C42" s="79"/>
      <c r="D42" s="78"/>
      <c r="E42" s="78"/>
      <c r="F42" s="79"/>
      <c r="G42" s="78"/>
      <c r="H42" s="80"/>
      <c r="I42" s="104"/>
    </row>
    <row r="43" spans="1:9" ht="12.75">
      <c r="A43" s="104"/>
      <c r="B43" s="142"/>
      <c r="C43" s="79"/>
      <c r="D43" s="78"/>
      <c r="E43" s="78"/>
      <c r="F43" s="79"/>
      <c r="G43" s="78"/>
      <c r="H43" s="80"/>
      <c r="I43" s="104"/>
    </row>
    <row r="44" spans="1:9" ht="12.75">
      <c r="A44" s="104"/>
      <c r="B44" s="142"/>
      <c r="C44" s="79"/>
      <c r="D44" s="78"/>
      <c r="E44" s="78"/>
      <c r="F44" s="79"/>
      <c r="G44" s="78"/>
      <c r="H44" s="80"/>
      <c r="I44" s="104"/>
    </row>
    <row r="45" spans="1:9" ht="12.75">
      <c r="A45" s="104"/>
      <c r="B45" s="142"/>
      <c r="C45" s="79"/>
      <c r="D45" s="78"/>
      <c r="E45" s="78"/>
      <c r="F45" s="79"/>
      <c r="G45" s="78"/>
      <c r="H45" s="80"/>
      <c r="I45" s="104"/>
    </row>
    <row r="46" spans="1:9" ht="12.75">
      <c r="A46" s="104"/>
      <c r="B46" s="142"/>
      <c r="C46" s="79"/>
      <c r="D46" s="78"/>
      <c r="E46" s="78"/>
      <c r="F46" s="79"/>
      <c r="G46" s="78"/>
      <c r="H46" s="80"/>
      <c r="I46" s="104"/>
    </row>
    <row r="47" spans="1:9" ht="12.75">
      <c r="A47" s="104"/>
      <c r="B47" s="142"/>
      <c r="C47" s="79"/>
      <c r="D47" s="78"/>
      <c r="E47" s="78"/>
      <c r="F47" s="79"/>
      <c r="G47" s="78"/>
      <c r="H47" s="80"/>
      <c r="I47" s="104"/>
    </row>
    <row r="48" spans="1:9" ht="12.75">
      <c r="A48" s="104"/>
      <c r="B48" s="142"/>
      <c r="C48" s="79"/>
      <c r="D48" s="78"/>
      <c r="E48" s="78"/>
      <c r="F48" s="79"/>
      <c r="G48" s="78"/>
      <c r="H48" s="80"/>
      <c r="I48" s="104"/>
    </row>
    <row r="49" spans="1:9" ht="12.75">
      <c r="A49" s="104"/>
      <c r="B49" s="142"/>
      <c r="C49" s="79"/>
      <c r="D49" s="78"/>
      <c r="E49" s="78"/>
      <c r="F49" s="79"/>
      <c r="G49" s="78"/>
      <c r="H49" s="80"/>
      <c r="I49" s="104"/>
    </row>
    <row r="50" spans="1:9" ht="12.75">
      <c r="A50" s="104"/>
      <c r="B50" s="142"/>
      <c r="C50" s="79"/>
      <c r="D50" s="78"/>
      <c r="E50" s="78"/>
      <c r="F50" s="79"/>
      <c r="G50" s="78"/>
      <c r="H50" s="80"/>
      <c r="I50" s="104"/>
    </row>
    <row r="51" spans="1:9" ht="12.75">
      <c r="A51" s="104"/>
      <c r="B51" s="142"/>
      <c r="C51" s="79"/>
      <c r="D51" s="78"/>
      <c r="E51" s="78"/>
      <c r="F51" s="79"/>
      <c r="G51" s="78"/>
      <c r="H51" s="80"/>
      <c r="I51" s="104"/>
    </row>
    <row r="52" spans="1:9" ht="12.75">
      <c r="A52" s="104"/>
      <c r="B52" s="142"/>
      <c r="C52" s="79"/>
      <c r="D52" s="78"/>
      <c r="E52" s="78"/>
      <c r="F52" s="79"/>
      <c r="G52" s="78"/>
      <c r="H52" s="80"/>
      <c r="I52" s="104"/>
    </row>
    <row r="53" spans="1:9" ht="12.75">
      <c r="A53" s="104"/>
      <c r="B53" s="142"/>
      <c r="C53" s="79"/>
      <c r="D53" s="78"/>
      <c r="E53" s="78"/>
      <c r="F53" s="79"/>
      <c r="G53" s="78"/>
      <c r="H53" s="80"/>
      <c r="I53" s="104"/>
    </row>
    <row r="54" spans="1:9" ht="12.75">
      <c r="A54" s="104"/>
      <c r="B54" s="142"/>
      <c r="C54" s="79"/>
      <c r="D54" s="78"/>
      <c r="E54" s="78"/>
      <c r="F54" s="79"/>
      <c r="G54" s="78"/>
      <c r="H54" s="80"/>
      <c r="I54" s="104"/>
    </row>
    <row r="55" spans="1:9" ht="12.75">
      <c r="A55" s="104"/>
      <c r="B55" s="142"/>
      <c r="C55" s="79"/>
      <c r="D55" s="78"/>
      <c r="E55" s="78"/>
      <c r="F55" s="79"/>
      <c r="G55" s="78"/>
      <c r="H55" s="80"/>
      <c r="I55" s="104"/>
    </row>
    <row r="56" spans="1:9" ht="12.75">
      <c r="A56" s="104"/>
      <c r="B56" s="142"/>
      <c r="C56" s="79"/>
      <c r="D56" s="78"/>
      <c r="E56" s="78"/>
      <c r="F56" s="79"/>
      <c r="G56" s="78"/>
      <c r="H56" s="80"/>
      <c r="I56" s="104"/>
    </row>
    <row r="57" spans="1:9" ht="12.75">
      <c r="A57" s="104"/>
      <c r="B57" s="142"/>
      <c r="C57" s="79"/>
      <c r="D57" s="78"/>
      <c r="E57" s="78"/>
      <c r="F57" s="79"/>
      <c r="G57" s="78"/>
      <c r="H57" s="80"/>
      <c r="I57" s="104"/>
    </row>
    <row r="58" spans="1:9" ht="12.75">
      <c r="A58" s="104"/>
      <c r="B58" s="142"/>
      <c r="C58" s="79"/>
      <c r="D58" s="78"/>
      <c r="E58" s="78"/>
      <c r="F58" s="79"/>
      <c r="G58" s="78"/>
      <c r="H58" s="80"/>
      <c r="I58" s="104"/>
    </row>
    <row r="59" spans="1:9" ht="12.75">
      <c r="A59" s="104"/>
      <c r="B59" s="142"/>
      <c r="C59" s="79"/>
      <c r="D59" s="78"/>
      <c r="E59" s="78"/>
      <c r="F59" s="79"/>
      <c r="G59" s="78"/>
      <c r="H59" s="80"/>
      <c r="I59" s="104"/>
    </row>
    <row r="60" spans="1:9" ht="12.75">
      <c r="A60" s="104"/>
      <c r="B60" s="142"/>
      <c r="C60" s="79"/>
      <c r="D60" s="78"/>
      <c r="E60" s="78"/>
      <c r="F60" s="79"/>
      <c r="G60" s="78"/>
      <c r="H60" s="80"/>
      <c r="I60" s="104"/>
    </row>
    <row r="61" spans="1:9" ht="12.75">
      <c r="A61" s="104"/>
      <c r="B61" s="142"/>
      <c r="C61" s="79"/>
      <c r="D61" s="78"/>
      <c r="E61" s="78"/>
      <c r="F61" s="79"/>
      <c r="G61" s="78"/>
      <c r="H61" s="80"/>
      <c r="I61" s="104"/>
    </row>
    <row r="62" spans="1:9" ht="12.75">
      <c r="A62" s="104"/>
      <c r="B62" s="142"/>
      <c r="C62" s="79"/>
      <c r="D62" s="78"/>
      <c r="E62" s="78"/>
      <c r="F62" s="79"/>
      <c r="G62" s="78"/>
      <c r="H62" s="80"/>
      <c r="I62" s="104"/>
    </row>
    <row r="63" spans="1:9" ht="12.75">
      <c r="A63" s="104"/>
      <c r="B63" s="142"/>
      <c r="C63" s="79"/>
      <c r="D63" s="78"/>
      <c r="E63" s="78"/>
      <c r="F63" s="79"/>
      <c r="G63" s="78"/>
      <c r="H63" s="80"/>
      <c r="I63" s="104"/>
    </row>
    <row r="64" spans="1:9" ht="12.75">
      <c r="A64" s="104"/>
      <c r="B64" s="142"/>
      <c r="C64" s="79"/>
      <c r="D64" s="78"/>
      <c r="E64" s="78"/>
      <c r="F64" s="79"/>
      <c r="G64" s="78"/>
      <c r="H64" s="80"/>
      <c r="I64" s="104"/>
    </row>
    <row r="65" spans="1:9" ht="12.75">
      <c r="A65" s="104"/>
      <c r="B65" s="142"/>
      <c r="C65" s="79"/>
      <c r="D65" s="78"/>
      <c r="E65" s="78"/>
      <c r="F65" s="79"/>
      <c r="G65" s="78"/>
      <c r="H65" s="80"/>
      <c r="I65" s="104"/>
    </row>
    <row r="66" spans="1:9" ht="12.75">
      <c r="A66" s="104"/>
      <c r="B66" s="142"/>
      <c r="C66" s="79"/>
      <c r="D66" s="78"/>
      <c r="E66" s="78"/>
      <c r="F66" s="79"/>
      <c r="G66" s="78"/>
      <c r="H66" s="80"/>
      <c r="I66" s="104"/>
    </row>
    <row r="67" spans="1:9" ht="12.75">
      <c r="A67" s="104"/>
      <c r="B67" s="142"/>
      <c r="C67" s="79"/>
      <c r="D67" s="78"/>
      <c r="E67" s="78"/>
      <c r="F67" s="79"/>
      <c r="G67" s="78"/>
      <c r="H67" s="80"/>
      <c r="I67" s="104"/>
    </row>
    <row r="68" spans="1:9" ht="12.75">
      <c r="A68" s="104"/>
      <c r="B68" s="142"/>
      <c r="C68" s="79"/>
      <c r="D68" s="78"/>
      <c r="E68" s="78"/>
      <c r="F68" s="79"/>
      <c r="G68" s="78"/>
      <c r="H68" s="80"/>
      <c r="I68" s="104"/>
    </row>
    <row r="69" spans="1:9" ht="12.75">
      <c r="A69" s="104"/>
      <c r="B69" s="142"/>
      <c r="C69" s="79"/>
      <c r="D69" s="78"/>
      <c r="E69" s="78"/>
      <c r="F69" s="79"/>
      <c r="G69" s="78"/>
      <c r="H69" s="80"/>
      <c r="I69" s="104"/>
    </row>
    <row r="70" spans="1:9" ht="12.75">
      <c r="A70" s="104"/>
      <c r="B70" s="142"/>
      <c r="C70" s="79"/>
      <c r="D70" s="78"/>
      <c r="E70" s="78"/>
      <c r="F70" s="79"/>
      <c r="G70" s="78"/>
      <c r="H70" s="80"/>
      <c r="I70" s="104"/>
    </row>
    <row r="71" spans="1:9" ht="12.75">
      <c r="A71" s="104"/>
      <c r="B71" s="142"/>
      <c r="C71" s="79"/>
      <c r="D71" s="78"/>
      <c r="E71" s="78"/>
      <c r="F71" s="79"/>
      <c r="G71" s="78"/>
      <c r="H71" s="80"/>
      <c r="I71" s="104"/>
    </row>
    <row r="72" spans="1:9" ht="12.75">
      <c r="A72" s="104"/>
      <c r="B72" s="142"/>
      <c r="C72" s="79"/>
      <c r="D72" s="78"/>
      <c r="E72" s="78"/>
      <c r="F72" s="79"/>
      <c r="G72" s="78"/>
      <c r="H72" s="80"/>
      <c r="I72" s="104"/>
    </row>
    <row r="73" spans="1:9" ht="12.75">
      <c r="A73" s="104"/>
      <c r="B73" s="142"/>
      <c r="C73" s="79"/>
      <c r="D73" s="78"/>
      <c r="E73" s="78"/>
      <c r="F73" s="79"/>
      <c r="G73" s="78"/>
      <c r="H73" s="80"/>
      <c r="I73" s="104"/>
    </row>
    <row r="74" spans="1:9" ht="12.75">
      <c r="A74" s="104"/>
      <c r="B74" s="142"/>
      <c r="C74" s="79"/>
      <c r="D74" s="78"/>
      <c r="E74" s="78"/>
      <c r="F74" s="79"/>
      <c r="G74" s="78"/>
      <c r="H74" s="80"/>
      <c r="I74" s="104"/>
    </row>
    <row r="75" spans="1:9" ht="12.75">
      <c r="A75" s="104"/>
      <c r="B75" s="142"/>
      <c r="C75" s="79"/>
      <c r="D75" s="78"/>
      <c r="E75" s="78"/>
      <c r="F75" s="79"/>
      <c r="G75" s="78"/>
      <c r="H75" s="80"/>
      <c r="I75" s="104"/>
    </row>
    <row r="76" spans="1:9" ht="12.75">
      <c r="A76" s="104"/>
      <c r="B76" s="142"/>
      <c r="C76" s="79"/>
      <c r="D76" s="78"/>
      <c r="E76" s="78"/>
      <c r="F76" s="79"/>
      <c r="G76" s="78"/>
      <c r="H76" s="80"/>
      <c r="I76" s="104"/>
    </row>
    <row r="77" spans="1:9" ht="12.75">
      <c r="A77" s="104"/>
      <c r="B77" s="142"/>
      <c r="C77" s="79"/>
      <c r="D77" s="78"/>
      <c r="E77" s="78"/>
      <c r="F77" s="79"/>
      <c r="G77" s="78"/>
      <c r="H77" s="80"/>
      <c r="I77" s="104"/>
    </row>
    <row r="78" spans="1:9" ht="12.75">
      <c r="A78" s="104"/>
      <c r="B78" s="142"/>
      <c r="C78" s="79"/>
      <c r="D78" s="78"/>
      <c r="E78" s="78"/>
      <c r="F78" s="79"/>
      <c r="G78" s="78"/>
      <c r="H78" s="80"/>
      <c r="I78" s="104"/>
    </row>
    <row r="79" spans="1:9" ht="12.75">
      <c r="A79" s="104"/>
      <c r="B79" s="142"/>
      <c r="C79" s="79"/>
      <c r="D79" s="78"/>
      <c r="E79" s="78"/>
      <c r="F79" s="79"/>
      <c r="G79" s="78"/>
      <c r="H79" s="80"/>
      <c r="I79" s="104"/>
    </row>
    <row r="80" spans="1:9" ht="12.75">
      <c r="A80" s="104"/>
      <c r="B80" s="142"/>
      <c r="C80" s="79"/>
      <c r="D80" s="78"/>
      <c r="E80" s="78"/>
      <c r="F80" s="79"/>
      <c r="G80" s="78"/>
      <c r="H80" s="80"/>
      <c r="I80" s="104"/>
    </row>
    <row r="81" spans="1:9" ht="12.75">
      <c r="A81" s="104"/>
      <c r="B81" s="142"/>
      <c r="C81" s="79"/>
      <c r="D81" s="78"/>
      <c r="E81" s="78"/>
      <c r="F81" s="79"/>
      <c r="G81" s="78"/>
      <c r="H81" s="80"/>
      <c r="I81" s="104"/>
    </row>
    <row r="82" spans="1:9" ht="12.75">
      <c r="A82" s="104"/>
      <c r="B82" s="142"/>
      <c r="C82" s="79"/>
      <c r="D82" s="78"/>
      <c r="E82" s="78"/>
      <c r="F82" s="79"/>
      <c r="G82" s="78"/>
      <c r="H82" s="80"/>
      <c r="I82" s="104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  <row r="188" ht="12.75">
      <c r="F188" s="1"/>
    </row>
    <row r="189" ht="12.75">
      <c r="F189" s="1"/>
    </row>
    <row r="190" ht="12.75">
      <c r="F190" s="1"/>
    </row>
    <row r="191" ht="12.75">
      <c r="F191" s="1"/>
    </row>
    <row r="192" ht="12.75">
      <c r="F192" s="1"/>
    </row>
    <row r="193" ht="12.75">
      <c r="F193" s="1"/>
    </row>
    <row r="194" ht="12.75">
      <c r="F194" s="1"/>
    </row>
    <row r="195" ht="12.75">
      <c r="F195" s="1"/>
    </row>
    <row r="196" ht="12.75">
      <c r="F196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  <row r="207" ht="12.75">
      <c r="F207" s="1"/>
    </row>
    <row r="208" ht="12.75">
      <c r="F208" s="1"/>
    </row>
    <row r="209" ht="12.75">
      <c r="F209" s="1"/>
    </row>
    <row r="210" ht="12.75">
      <c r="F210" s="1"/>
    </row>
    <row r="211" ht="12.75">
      <c r="F211" s="1"/>
    </row>
    <row r="212" ht="12.75">
      <c r="F212" s="1"/>
    </row>
    <row r="213" ht="12.75">
      <c r="F213" s="1"/>
    </row>
    <row r="214" ht="12.75">
      <c r="F214" s="1"/>
    </row>
    <row r="215" ht="12.75">
      <c r="F215" s="1"/>
    </row>
    <row r="216" ht="12.75">
      <c r="F216" s="1"/>
    </row>
    <row r="217" ht="12.75">
      <c r="F217" s="1"/>
    </row>
    <row r="218" ht="12.75">
      <c r="F218" s="1"/>
    </row>
    <row r="219" ht="12.75">
      <c r="F219" s="1"/>
    </row>
    <row r="220" ht="12.75">
      <c r="F220" s="1"/>
    </row>
    <row r="221" ht="12.75">
      <c r="F221" s="1"/>
    </row>
    <row r="222" ht="12.75">
      <c r="F222" s="1"/>
    </row>
    <row r="223" ht="12.75">
      <c r="F223" s="1"/>
    </row>
    <row r="224" ht="12.75">
      <c r="F224" s="1"/>
    </row>
    <row r="225" ht="12.75">
      <c r="F225" s="1"/>
    </row>
    <row r="226" ht="12.75">
      <c r="F226" s="1"/>
    </row>
    <row r="227" ht="12.75">
      <c r="F227" s="1"/>
    </row>
    <row r="228" ht="12.75">
      <c r="F228" s="1"/>
    </row>
    <row r="229" ht="12.75">
      <c r="F229" s="1"/>
    </row>
    <row r="230" ht="12.75">
      <c r="F230" s="1"/>
    </row>
    <row r="231" ht="12.75">
      <c r="F231" s="1"/>
    </row>
    <row r="232" ht="12.75">
      <c r="F232" s="1"/>
    </row>
    <row r="233" ht="12.75">
      <c r="F233" s="1"/>
    </row>
    <row r="234" ht="12.75">
      <c r="F234" s="1"/>
    </row>
    <row r="235" ht="12.75">
      <c r="F235" s="1"/>
    </row>
    <row r="236" ht="12.75">
      <c r="F236" s="1"/>
    </row>
    <row r="237" ht="12.75">
      <c r="F237" s="1"/>
    </row>
    <row r="238" ht="12.75">
      <c r="F238" s="1"/>
    </row>
    <row r="239" ht="12.75">
      <c r="F239" s="1"/>
    </row>
    <row r="240" ht="12.75">
      <c r="F240" s="1"/>
    </row>
    <row r="241" ht="12.75">
      <c r="F241" s="1"/>
    </row>
    <row r="242" ht="12.75">
      <c r="F242" s="1"/>
    </row>
    <row r="243" ht="12.75">
      <c r="F243" s="1"/>
    </row>
    <row r="244" ht="12.75">
      <c r="F244" s="1"/>
    </row>
    <row r="245" ht="12.75">
      <c r="F245" s="1"/>
    </row>
    <row r="246" ht="12.75">
      <c r="F246" s="1"/>
    </row>
    <row r="247" ht="12.75">
      <c r="F247" s="1"/>
    </row>
    <row r="248" ht="12.75">
      <c r="F248" s="1"/>
    </row>
    <row r="249" ht="12.75">
      <c r="F249" s="1"/>
    </row>
    <row r="250" ht="12.75">
      <c r="F250" s="1"/>
    </row>
    <row r="251" ht="12.75">
      <c r="F251" s="1"/>
    </row>
    <row r="252" ht="12.75">
      <c r="F252" s="1"/>
    </row>
    <row r="253" ht="12.75">
      <c r="F253" s="1"/>
    </row>
    <row r="254" ht="12.75">
      <c r="F254" s="1"/>
    </row>
    <row r="255" ht="12.75">
      <c r="F255" s="1"/>
    </row>
    <row r="256" ht="12.75">
      <c r="F256" s="1"/>
    </row>
    <row r="257" ht="12.75">
      <c r="F257" s="1"/>
    </row>
    <row r="258" ht="12.75">
      <c r="F258" s="1"/>
    </row>
    <row r="259" ht="12.75">
      <c r="F259" s="1"/>
    </row>
    <row r="260" ht="12.75">
      <c r="F260" s="1"/>
    </row>
    <row r="261" ht="12.75">
      <c r="F261" s="1"/>
    </row>
    <row r="262" ht="12.75">
      <c r="F262" s="1"/>
    </row>
    <row r="263" ht="12.75">
      <c r="F263" s="1"/>
    </row>
    <row r="264" ht="12.75">
      <c r="F264" s="1"/>
    </row>
    <row r="265" ht="12.75">
      <c r="F265" s="1"/>
    </row>
    <row r="266" ht="12.75">
      <c r="F266" s="1"/>
    </row>
    <row r="267" ht="12.75">
      <c r="F267" s="1"/>
    </row>
    <row r="268" ht="12.75">
      <c r="F268" s="1"/>
    </row>
    <row r="269" ht="12.75">
      <c r="F269" s="1"/>
    </row>
    <row r="270" ht="12.75">
      <c r="F270" s="1"/>
    </row>
    <row r="271" ht="12.75">
      <c r="F271" s="1"/>
    </row>
    <row r="272" ht="12.75">
      <c r="F272" s="1"/>
    </row>
    <row r="273" ht="12.75">
      <c r="F273" s="1"/>
    </row>
    <row r="274" ht="12.75">
      <c r="F274" s="1"/>
    </row>
    <row r="275" ht="12.75">
      <c r="F275" s="1"/>
    </row>
    <row r="276" ht="12.75">
      <c r="F276" s="1"/>
    </row>
    <row r="277" ht="12.75">
      <c r="F277" s="1"/>
    </row>
    <row r="278" ht="12.75">
      <c r="F278" s="1"/>
    </row>
    <row r="279" ht="12.75">
      <c r="F279" s="1"/>
    </row>
    <row r="280" ht="12.75">
      <c r="F280" s="1"/>
    </row>
    <row r="281" ht="12.75">
      <c r="F281" s="1"/>
    </row>
    <row r="282" ht="12.75">
      <c r="F282" s="1"/>
    </row>
    <row r="283" ht="12.75">
      <c r="F283" s="1"/>
    </row>
    <row r="284" ht="12.75">
      <c r="F284" s="1"/>
    </row>
    <row r="285" ht="12.75">
      <c r="F285" s="1"/>
    </row>
    <row r="286" ht="12.75">
      <c r="F286" s="1"/>
    </row>
    <row r="287" ht="12.75">
      <c r="F287" s="1"/>
    </row>
    <row r="288" ht="12.75">
      <c r="F288" s="1"/>
    </row>
    <row r="289" ht="12.75">
      <c r="F289" s="1"/>
    </row>
    <row r="290" ht="12.75">
      <c r="F290" s="1"/>
    </row>
    <row r="291" ht="12.75">
      <c r="F291" s="1"/>
    </row>
    <row r="292" ht="12.75">
      <c r="F292" s="1"/>
    </row>
    <row r="293" ht="12.75">
      <c r="F293" s="1"/>
    </row>
    <row r="294" ht="12.75">
      <c r="F294" s="1"/>
    </row>
    <row r="295" ht="12.75">
      <c r="F295" s="1"/>
    </row>
    <row r="296" ht="12.75">
      <c r="F296" s="1"/>
    </row>
    <row r="297" ht="12.75">
      <c r="F297" s="1"/>
    </row>
    <row r="298" ht="12.75">
      <c r="F298" s="1"/>
    </row>
    <row r="299" ht="12.75">
      <c r="F299" s="1"/>
    </row>
    <row r="300" ht="12.75">
      <c r="F300" s="1"/>
    </row>
    <row r="301" ht="12.75">
      <c r="F301" s="1"/>
    </row>
    <row r="302" ht="12.75">
      <c r="F302" s="1"/>
    </row>
    <row r="303" ht="12.75">
      <c r="F303" s="1"/>
    </row>
    <row r="304" ht="12.75">
      <c r="F304" s="1"/>
    </row>
    <row r="305" ht="12.75">
      <c r="F305" s="1"/>
    </row>
    <row r="306" ht="12.75">
      <c r="F306" s="1"/>
    </row>
    <row r="307" ht="12.75">
      <c r="F307" s="1"/>
    </row>
    <row r="308" ht="12.75">
      <c r="F308" s="1"/>
    </row>
    <row r="309" ht="12.75">
      <c r="F309" s="1"/>
    </row>
    <row r="310" ht="12.75">
      <c r="F310" s="1"/>
    </row>
    <row r="311" ht="12.75">
      <c r="F311" s="1"/>
    </row>
    <row r="312" ht="12.75">
      <c r="F312" s="1"/>
    </row>
    <row r="313" ht="12.75">
      <c r="F313" s="1"/>
    </row>
    <row r="314" ht="12.75">
      <c r="F314" s="1"/>
    </row>
    <row r="315" ht="12.75">
      <c r="F315" s="1"/>
    </row>
    <row r="316" ht="12.75">
      <c r="F316" s="1"/>
    </row>
    <row r="317" ht="12.75">
      <c r="F317" s="1"/>
    </row>
    <row r="318" ht="12.75">
      <c r="F318" s="1"/>
    </row>
    <row r="319" ht="12.75">
      <c r="F319" s="1"/>
    </row>
    <row r="320" ht="12.75">
      <c r="F320" s="1"/>
    </row>
    <row r="321" ht="12.75">
      <c r="F321" s="1"/>
    </row>
    <row r="322" ht="12.75">
      <c r="F322" s="1"/>
    </row>
    <row r="323" ht="12.75">
      <c r="F323" s="1"/>
    </row>
    <row r="324" ht="12.75">
      <c r="F324" s="1"/>
    </row>
    <row r="325" ht="12.75">
      <c r="F325" s="1"/>
    </row>
    <row r="326" ht="12.75">
      <c r="F326" s="1"/>
    </row>
    <row r="327" ht="12.75">
      <c r="F327" s="1"/>
    </row>
    <row r="328" ht="12.75">
      <c r="F328" s="1"/>
    </row>
    <row r="329" ht="12.75">
      <c r="F329" s="1"/>
    </row>
    <row r="330" ht="12.75">
      <c r="F330" s="1"/>
    </row>
    <row r="331" ht="12.75">
      <c r="F331" s="1"/>
    </row>
    <row r="332" ht="12.75">
      <c r="F332" s="1"/>
    </row>
    <row r="333" ht="12.75">
      <c r="F333" s="1"/>
    </row>
    <row r="334" ht="12.75">
      <c r="F334" s="1"/>
    </row>
    <row r="335" ht="12.75">
      <c r="F335" s="1"/>
    </row>
    <row r="336" ht="12.75">
      <c r="F336" s="1"/>
    </row>
    <row r="337" ht="12.75">
      <c r="F337" s="1"/>
    </row>
    <row r="338" ht="12.75">
      <c r="F338" s="1"/>
    </row>
    <row r="339" ht="12.75">
      <c r="F339" s="1"/>
    </row>
    <row r="340" ht="12.75">
      <c r="F340" s="1"/>
    </row>
    <row r="341" ht="12.75">
      <c r="F341" s="1"/>
    </row>
    <row r="342" ht="12.75">
      <c r="F342" s="1"/>
    </row>
    <row r="343" ht="12.75">
      <c r="F343" s="1"/>
    </row>
    <row r="344" ht="12.75">
      <c r="F344" s="1"/>
    </row>
    <row r="345" ht="12.75">
      <c r="F345" s="1"/>
    </row>
    <row r="346" ht="12.75">
      <c r="F346" s="1"/>
    </row>
    <row r="347" ht="12.75">
      <c r="F347" s="1"/>
    </row>
    <row r="348" ht="12.75">
      <c r="F348" s="1"/>
    </row>
    <row r="349" ht="12.75">
      <c r="F349" s="1"/>
    </row>
    <row r="350" ht="12.75">
      <c r="F350" s="1"/>
    </row>
    <row r="351" ht="12.75">
      <c r="F351" s="1"/>
    </row>
    <row r="352" ht="12.75">
      <c r="F352" s="1"/>
    </row>
    <row r="353" ht="12.75">
      <c r="F353" s="1"/>
    </row>
    <row r="354" ht="12.75">
      <c r="F354" s="1"/>
    </row>
    <row r="355" ht="12.75">
      <c r="F355" s="1"/>
    </row>
    <row r="356" ht="12.75">
      <c r="F356" s="1"/>
    </row>
    <row r="357" ht="12.75">
      <c r="F357" s="1"/>
    </row>
    <row r="358" ht="12.75">
      <c r="F358" s="1"/>
    </row>
    <row r="359" ht="12.75">
      <c r="F359" s="1"/>
    </row>
    <row r="360" ht="12.75">
      <c r="F360" s="1"/>
    </row>
    <row r="361" ht="12.75">
      <c r="F361" s="1"/>
    </row>
    <row r="362" ht="12.75">
      <c r="F362" s="1"/>
    </row>
    <row r="363" ht="12.75">
      <c r="F363" s="1"/>
    </row>
    <row r="364" ht="12.75">
      <c r="F364" s="1"/>
    </row>
    <row r="365" ht="12.75">
      <c r="F365" s="1"/>
    </row>
    <row r="366" ht="12.75">
      <c r="F366" s="1"/>
    </row>
    <row r="367" ht="12.75">
      <c r="F367" s="1"/>
    </row>
    <row r="368" ht="12.75">
      <c r="F368" s="1"/>
    </row>
    <row r="369" ht="12.75">
      <c r="F369" s="1"/>
    </row>
    <row r="370" ht="12.75">
      <c r="F370" s="1"/>
    </row>
    <row r="371" ht="12.75">
      <c r="F371" s="1"/>
    </row>
    <row r="372" ht="12.75">
      <c r="F372" s="1"/>
    </row>
    <row r="373" ht="12.75">
      <c r="F373" s="1"/>
    </row>
    <row r="374" ht="12.75">
      <c r="F374" s="1"/>
    </row>
    <row r="375" ht="12.75">
      <c r="F375" s="1"/>
    </row>
    <row r="376" ht="12.75">
      <c r="F376" s="1"/>
    </row>
    <row r="377" ht="12.75">
      <c r="F377" s="1"/>
    </row>
    <row r="378" ht="12.75">
      <c r="F378" s="1"/>
    </row>
    <row r="379" ht="12.75">
      <c r="F379" s="1"/>
    </row>
    <row r="380" ht="12.75">
      <c r="F380" s="1"/>
    </row>
    <row r="381" ht="12.75">
      <c r="F381" s="1"/>
    </row>
    <row r="382" ht="12.75">
      <c r="F382" s="1"/>
    </row>
    <row r="383" ht="12.75">
      <c r="F383" s="1"/>
    </row>
    <row r="384" ht="12.75">
      <c r="F384" s="1"/>
    </row>
    <row r="385" ht="12.75">
      <c r="F385" s="1"/>
    </row>
    <row r="386" ht="12.75">
      <c r="F386" s="1"/>
    </row>
    <row r="387" ht="12.75">
      <c r="F387" s="1"/>
    </row>
    <row r="388" ht="12.75">
      <c r="F388" s="1"/>
    </row>
    <row r="389" ht="12.75">
      <c r="F389" s="1"/>
    </row>
    <row r="390" ht="12.75">
      <c r="F390" s="1"/>
    </row>
    <row r="391" ht="12.75">
      <c r="F391" s="1"/>
    </row>
    <row r="392" ht="12.75">
      <c r="F392" s="1"/>
    </row>
    <row r="393" ht="12.75">
      <c r="F393" s="1"/>
    </row>
    <row r="394" ht="12.75">
      <c r="F394" s="1"/>
    </row>
    <row r="395" ht="12.75">
      <c r="F395" s="1"/>
    </row>
    <row r="396" ht="12.75">
      <c r="F396" s="1"/>
    </row>
    <row r="397" ht="12.75">
      <c r="F397" s="1"/>
    </row>
    <row r="398" ht="12.75">
      <c r="F398" s="1"/>
    </row>
    <row r="399" ht="12.75">
      <c r="F399" s="1"/>
    </row>
    <row r="400" ht="12.75">
      <c r="F400" s="1"/>
    </row>
    <row r="401" ht="12.75">
      <c r="F401" s="1"/>
    </row>
    <row r="402" ht="12.75">
      <c r="F402" s="1"/>
    </row>
    <row r="403" ht="12.75">
      <c r="F403" s="1"/>
    </row>
    <row r="404" ht="12.75">
      <c r="F404" s="1"/>
    </row>
    <row r="405" ht="12.75">
      <c r="F405" s="1"/>
    </row>
    <row r="406" ht="12.75">
      <c r="F406" s="1"/>
    </row>
    <row r="407" ht="12.75">
      <c r="F407" s="1"/>
    </row>
    <row r="408" ht="12.75">
      <c r="F408" s="1"/>
    </row>
    <row r="409" ht="12.75">
      <c r="F409" s="1"/>
    </row>
    <row r="410" ht="12.75">
      <c r="F410" s="1"/>
    </row>
    <row r="411" ht="12.75">
      <c r="F411" s="1"/>
    </row>
    <row r="412" ht="12.75">
      <c r="F412" s="1"/>
    </row>
    <row r="413" ht="12.75">
      <c r="F413" s="1"/>
    </row>
    <row r="414" ht="12.75">
      <c r="F414" s="1"/>
    </row>
    <row r="415" ht="12.75">
      <c r="F415" s="1"/>
    </row>
    <row r="416" ht="12.75">
      <c r="F416" s="1"/>
    </row>
    <row r="417" ht="12.75">
      <c r="F417" s="1"/>
    </row>
    <row r="418" ht="12.75">
      <c r="F418" s="1"/>
    </row>
    <row r="419" ht="12.75">
      <c r="F419" s="1"/>
    </row>
    <row r="420" ht="12.75">
      <c r="F420" s="1"/>
    </row>
  </sheetData>
  <sheetProtection/>
  <mergeCells count="2">
    <mergeCell ref="A2:I2"/>
    <mergeCell ref="A3:I3"/>
  </mergeCells>
  <printOptions/>
  <pageMargins left="0.984251968503937" right="0" top="0" bottom="0" header="0" footer="0"/>
  <pageSetup fitToHeight="2"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2" width="7.00390625" style="7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3" bestFit="1" customWidth="1"/>
  </cols>
  <sheetData>
    <row r="1" spans="1:7" ht="6" customHeight="1">
      <c r="A1" s="197"/>
      <c r="B1" s="197"/>
      <c r="C1" s="30"/>
      <c r="D1" s="228"/>
      <c r="E1" s="228"/>
      <c r="F1" s="198"/>
      <c r="G1" s="30"/>
    </row>
    <row r="2" spans="1:7" ht="15">
      <c r="A2" s="225" t="str">
        <f>Startlist!A1</f>
        <v>Kehala Rally</v>
      </c>
      <c r="B2" s="226"/>
      <c r="C2" s="226"/>
      <c r="D2" s="226"/>
      <c r="E2" s="226"/>
      <c r="F2" s="226"/>
      <c r="G2" s="226"/>
    </row>
    <row r="3" spans="1:7" ht="15">
      <c r="A3" s="225" t="str">
        <f>Startlist!$A2</f>
        <v>November 14th, 2020</v>
      </c>
      <c r="B3" s="225"/>
      <c r="C3" s="225"/>
      <c r="D3" s="225"/>
      <c r="E3" s="225"/>
      <c r="F3" s="225"/>
      <c r="G3" s="225"/>
    </row>
    <row r="4" spans="1:7" ht="15">
      <c r="A4" s="225" t="str">
        <f>Startlist!$A3</f>
        <v> </v>
      </c>
      <c r="B4" s="225"/>
      <c r="C4" s="225"/>
      <c r="D4" s="225"/>
      <c r="E4" s="225"/>
      <c r="F4" s="225"/>
      <c r="G4" s="225"/>
    </row>
    <row r="5" spans="1:7" ht="12.75">
      <c r="A5" s="197"/>
      <c r="B5" s="197"/>
      <c r="C5" s="30"/>
      <c r="D5" s="30"/>
      <c r="E5" s="30"/>
      <c r="F5" s="198"/>
      <c r="G5" s="30"/>
    </row>
    <row r="6" spans="1:7" ht="15">
      <c r="A6" s="121" t="s">
        <v>33</v>
      </c>
      <c r="B6" s="197"/>
      <c r="C6" s="30"/>
      <c r="D6" s="30"/>
      <c r="E6" s="30"/>
      <c r="F6" s="198"/>
      <c r="G6" s="30"/>
    </row>
    <row r="7" spans="1:7" ht="12.75">
      <c r="A7" s="11" t="s">
        <v>27</v>
      </c>
      <c r="B7" s="8" t="s">
        <v>11</v>
      </c>
      <c r="C7" s="9" t="s">
        <v>12</v>
      </c>
      <c r="D7" s="10" t="s">
        <v>13</v>
      </c>
      <c r="E7" s="9" t="s">
        <v>16</v>
      </c>
      <c r="F7" s="9" t="s">
        <v>32</v>
      </c>
      <c r="G7" s="25" t="s">
        <v>35</v>
      </c>
    </row>
    <row r="8" spans="1:7" ht="15" customHeight="1" hidden="1">
      <c r="A8" s="5"/>
      <c r="B8" s="6"/>
      <c r="C8" s="4"/>
      <c r="D8" s="4"/>
      <c r="E8" s="4"/>
      <c r="F8" s="26"/>
      <c r="G8" s="32"/>
    </row>
    <row r="9" spans="1:7" ht="15" customHeight="1" hidden="1">
      <c r="A9" s="5"/>
      <c r="B9" s="6"/>
      <c r="C9" s="4"/>
      <c r="D9" s="4"/>
      <c r="E9" s="4"/>
      <c r="F9" s="26"/>
      <c r="G9" s="32"/>
    </row>
    <row r="10" spans="1:7" ht="15" customHeight="1" hidden="1">
      <c r="A10" s="5"/>
      <c r="B10" s="6"/>
      <c r="C10" s="4"/>
      <c r="D10" s="4"/>
      <c r="E10" s="4"/>
      <c r="F10" s="26"/>
      <c r="G10" s="32"/>
    </row>
    <row r="11" spans="1:7" ht="15" customHeight="1" hidden="1">
      <c r="A11" s="5"/>
      <c r="B11" s="6"/>
      <c r="C11" s="4"/>
      <c r="D11" s="4"/>
      <c r="E11" s="4"/>
      <c r="F11" s="26"/>
      <c r="G11" s="32"/>
    </row>
    <row r="12" spans="1:7" ht="15" customHeight="1">
      <c r="A12" s="5" t="s">
        <v>407</v>
      </c>
      <c r="B12" s="6" t="s">
        <v>89</v>
      </c>
      <c r="C12" s="4" t="s">
        <v>52</v>
      </c>
      <c r="D12" s="4" t="s">
        <v>0</v>
      </c>
      <c r="E12" s="4" t="s">
        <v>54</v>
      </c>
      <c r="F12" s="26" t="s">
        <v>363</v>
      </c>
      <c r="G12" s="32" t="s">
        <v>408</v>
      </c>
    </row>
    <row r="13" spans="1:7" ht="15" customHeight="1">
      <c r="A13" s="5" t="s">
        <v>321</v>
      </c>
      <c r="B13" s="6" t="s">
        <v>89</v>
      </c>
      <c r="C13" s="4" t="s">
        <v>111</v>
      </c>
      <c r="D13" s="4" t="s">
        <v>112</v>
      </c>
      <c r="E13" s="4" t="s">
        <v>95</v>
      </c>
      <c r="F13" s="26" t="s">
        <v>256</v>
      </c>
      <c r="G13" s="32" t="s">
        <v>322</v>
      </c>
    </row>
    <row r="14" spans="1:7" ht="15" customHeight="1">
      <c r="A14" s="5" t="s">
        <v>257</v>
      </c>
      <c r="B14" s="6" t="s">
        <v>89</v>
      </c>
      <c r="C14" s="4" t="s">
        <v>106</v>
      </c>
      <c r="D14" s="4" t="s">
        <v>107</v>
      </c>
      <c r="E14" s="4" t="s">
        <v>92</v>
      </c>
      <c r="F14" s="26" t="s">
        <v>256</v>
      </c>
      <c r="G14" s="32" t="s">
        <v>258</v>
      </c>
    </row>
  </sheetData>
  <sheetProtection/>
  <mergeCells count="4">
    <mergeCell ref="A4:G4"/>
    <mergeCell ref="D1:E1"/>
    <mergeCell ref="A2:G2"/>
    <mergeCell ref="A3:G3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8.7109375" style="1" customWidth="1"/>
    <col min="2" max="2" width="7.00390625" style="1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5.28125" style="0" bestFit="1" customWidth="1"/>
    <col min="8" max="8" width="9.421875" style="0" customWidth="1"/>
    <col min="9" max="9" width="12.28125" style="0" customWidth="1"/>
  </cols>
  <sheetData>
    <row r="1" spans="1:9" ht="6.75" customHeight="1">
      <c r="A1" s="166"/>
      <c r="B1" s="166"/>
      <c r="C1" s="30"/>
      <c r="D1" s="30"/>
      <c r="E1" s="30"/>
      <c r="F1" s="30"/>
      <c r="G1" s="30"/>
      <c r="H1" s="30"/>
      <c r="I1" s="30"/>
    </row>
    <row r="2" spans="1:9" ht="15">
      <c r="A2" s="225" t="str">
        <f>Startlist!A1</f>
        <v>Kehala Rally</v>
      </c>
      <c r="B2" s="226"/>
      <c r="C2" s="226"/>
      <c r="D2" s="226"/>
      <c r="E2" s="226"/>
      <c r="F2" s="226"/>
      <c r="G2" s="226"/>
      <c r="H2" s="226"/>
      <c r="I2" s="226"/>
    </row>
    <row r="3" spans="1:9" ht="15">
      <c r="A3" s="225" t="str">
        <f>Startlist!$A2</f>
        <v>November 14th, 2020</v>
      </c>
      <c r="B3" s="225"/>
      <c r="C3" s="225"/>
      <c r="D3" s="225"/>
      <c r="E3" s="225"/>
      <c r="F3" s="225"/>
      <c r="G3" s="225"/>
      <c r="H3" s="225"/>
      <c r="I3" s="225"/>
    </row>
    <row r="4" spans="1:9" ht="12.75">
      <c r="A4" s="229" t="str">
        <f>Startlist!$A3</f>
        <v> </v>
      </c>
      <c r="B4" s="229"/>
      <c r="C4" s="229"/>
      <c r="D4" s="229"/>
      <c r="E4" s="229"/>
      <c r="F4" s="229"/>
      <c r="G4" s="229"/>
      <c r="H4" s="229"/>
      <c r="I4" s="229"/>
    </row>
    <row r="5" spans="1:9" ht="12.75">
      <c r="A5" s="166"/>
      <c r="B5" s="166"/>
      <c r="C5" s="30"/>
      <c r="D5" s="30"/>
      <c r="E5" s="30"/>
      <c r="F5" s="30"/>
      <c r="G5" s="30"/>
      <c r="H5" s="30"/>
      <c r="I5" s="30"/>
    </row>
    <row r="6" spans="1:9" ht="15">
      <c r="A6" s="121" t="s">
        <v>34</v>
      </c>
      <c r="B6" s="166"/>
      <c r="C6" s="30"/>
      <c r="D6" s="30"/>
      <c r="E6" s="30"/>
      <c r="F6" s="30"/>
      <c r="G6" s="30"/>
      <c r="H6" s="30"/>
      <c r="I6" s="30"/>
    </row>
    <row r="7" spans="1:9" ht="12" customHeight="1">
      <c r="A7" s="11" t="s">
        <v>27</v>
      </c>
      <c r="B7" s="8" t="s">
        <v>11</v>
      </c>
      <c r="C7" s="9" t="s">
        <v>12</v>
      </c>
      <c r="D7" s="10" t="s">
        <v>13</v>
      </c>
      <c r="E7" s="10" t="s">
        <v>16</v>
      </c>
      <c r="F7" s="9" t="s">
        <v>30</v>
      </c>
      <c r="G7" s="9" t="s">
        <v>31</v>
      </c>
      <c r="H7" s="12" t="s">
        <v>28</v>
      </c>
      <c r="I7" s="13" t="s">
        <v>29</v>
      </c>
    </row>
    <row r="8" spans="1:10" ht="15" customHeight="1" hidden="1">
      <c r="A8" s="31"/>
      <c r="B8" s="27"/>
      <c r="C8" s="28"/>
      <c r="D8" s="28"/>
      <c r="E8" s="28"/>
      <c r="F8" s="28"/>
      <c r="G8" s="28"/>
      <c r="H8" s="35"/>
      <c r="I8" s="36"/>
      <c r="J8" s="52"/>
    </row>
    <row r="9" spans="1:10" ht="15" customHeight="1" hidden="1">
      <c r="A9" s="31"/>
      <c r="B9" s="27"/>
      <c r="C9" s="28"/>
      <c r="D9" s="28"/>
      <c r="E9" s="28"/>
      <c r="F9" s="28"/>
      <c r="G9" s="28"/>
      <c r="H9" s="35"/>
      <c r="I9" s="36"/>
      <c r="J9" s="52"/>
    </row>
    <row r="10" spans="1:10" ht="15" customHeight="1" hidden="1">
      <c r="A10" s="31"/>
      <c r="B10" s="27"/>
      <c r="C10" s="28"/>
      <c r="D10" s="28"/>
      <c r="E10" s="28"/>
      <c r="F10" s="28"/>
      <c r="G10" s="28"/>
      <c r="H10" s="35"/>
      <c r="I10" s="36"/>
      <c r="J10" s="52"/>
    </row>
    <row r="11" spans="1:10" ht="15" customHeight="1" hidden="1">
      <c r="A11" s="31"/>
      <c r="B11" s="27"/>
      <c r="C11" s="28"/>
      <c r="D11" s="28"/>
      <c r="E11" s="28"/>
      <c r="F11" s="28"/>
      <c r="G11" s="28"/>
      <c r="H11" s="35"/>
      <c r="I11" s="36"/>
      <c r="J11" s="52"/>
    </row>
    <row r="12" spans="1:10" ht="15" customHeight="1" hidden="1">
      <c r="A12" s="31"/>
      <c r="B12" s="27"/>
      <c r="C12" s="28"/>
      <c r="D12" s="28"/>
      <c r="E12" s="28"/>
      <c r="F12" s="28"/>
      <c r="G12" s="28"/>
      <c r="H12" s="35"/>
      <c r="I12" s="36"/>
      <c r="J12" s="52"/>
    </row>
    <row r="13" spans="1:10" ht="15" customHeight="1" hidden="1">
      <c r="A13" s="163"/>
      <c r="B13" s="164"/>
      <c r="C13" s="165"/>
      <c r="D13" s="165"/>
      <c r="E13" s="165"/>
      <c r="F13" s="165"/>
      <c r="G13" s="28"/>
      <c r="H13" s="35"/>
      <c r="I13" s="36"/>
      <c r="J13" s="52"/>
    </row>
    <row r="14" spans="1:10" ht="15" customHeight="1">
      <c r="A14" s="31"/>
      <c r="B14" s="27"/>
      <c r="C14" s="28"/>
      <c r="D14" s="28"/>
      <c r="E14" s="28"/>
      <c r="F14" s="28"/>
      <c r="G14" s="28"/>
      <c r="H14" s="35"/>
      <c r="I14" s="36"/>
      <c r="J14" s="52"/>
    </row>
    <row r="15" spans="1:10" ht="15" customHeight="1">
      <c r="A15" s="31"/>
      <c r="B15" s="27"/>
      <c r="C15" s="28"/>
      <c r="D15" s="28"/>
      <c r="E15" s="28"/>
      <c r="F15" s="28"/>
      <c r="G15" s="28"/>
      <c r="H15" s="35"/>
      <c r="I15" s="36"/>
      <c r="J15" s="52"/>
    </row>
  </sheetData>
  <sheetProtection/>
  <mergeCells count="3">
    <mergeCell ref="A2:I2"/>
    <mergeCell ref="A3:I3"/>
    <mergeCell ref="A4:I4"/>
  </mergeCells>
  <printOptions/>
  <pageMargins left="0.7874015748031497" right="0" top="0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2.57421875" style="1" customWidth="1"/>
    <col min="2" max="3" width="17.7109375" style="0" customWidth="1"/>
    <col min="4" max="4" width="19.00390625" style="0" bestFit="1" customWidth="1"/>
  </cols>
  <sheetData>
    <row r="1" spans="1:4" ht="12.75">
      <c r="A1" s="166"/>
      <c r="B1" s="30"/>
      <c r="C1" s="30"/>
      <c r="D1" s="30"/>
    </row>
    <row r="2" spans="1:4" ht="15">
      <c r="A2" s="225" t="str">
        <f>Startlist!A1</f>
        <v>Kehala Rally</v>
      </c>
      <c r="B2" s="226"/>
      <c r="C2" s="226"/>
      <c r="D2" s="227"/>
    </row>
    <row r="3" spans="1:4" ht="15">
      <c r="A3" s="225" t="str">
        <f>Startlist!$A2</f>
        <v>November 14th, 2020</v>
      </c>
      <c r="B3" s="225"/>
      <c r="C3" s="225"/>
      <c r="D3" s="227"/>
    </row>
    <row r="4" spans="1:4" ht="15">
      <c r="A4" s="230" t="str">
        <f>Startlist!$A3</f>
        <v> </v>
      </c>
      <c r="B4" s="230"/>
      <c r="C4" s="230"/>
      <c r="D4" s="231"/>
    </row>
    <row r="5" spans="1:4" ht="15">
      <c r="A5" s="111"/>
      <c r="B5" s="111"/>
      <c r="C5" s="111"/>
      <c r="D5" s="192"/>
    </row>
    <row r="6" spans="1:4" ht="14.25">
      <c r="A6" s="199" t="s">
        <v>41</v>
      </c>
      <c r="B6" s="30"/>
      <c r="C6" s="30"/>
      <c r="D6" s="30"/>
    </row>
    <row r="7" spans="1:4" ht="15">
      <c r="A7" s="200"/>
      <c r="B7" s="30"/>
      <c r="C7" s="30"/>
      <c r="D7" s="217" t="s">
        <v>409</v>
      </c>
    </row>
    <row r="8" spans="1:4" ht="12.75">
      <c r="A8" s="117"/>
      <c r="B8" s="14"/>
      <c r="C8" s="14"/>
      <c r="D8" s="14"/>
    </row>
    <row r="9" spans="1:4" ht="13.5" customHeight="1">
      <c r="A9" s="118"/>
      <c r="B9" s="177" t="s">
        <v>86</v>
      </c>
      <c r="C9" s="178" t="s">
        <v>89</v>
      </c>
      <c r="D9" s="179" t="s">
        <v>119</v>
      </c>
    </row>
    <row r="10" spans="1:4" ht="12.75" customHeight="1">
      <c r="A10" s="183" t="s">
        <v>53</v>
      </c>
      <c r="B10" s="180" t="s">
        <v>164</v>
      </c>
      <c r="C10" s="180" t="s">
        <v>180</v>
      </c>
      <c r="D10" s="180" t="s">
        <v>238</v>
      </c>
    </row>
    <row r="11" spans="1:4" ht="12.75" customHeight="1">
      <c r="A11" s="185" t="s">
        <v>261</v>
      </c>
      <c r="B11" s="181" t="s">
        <v>262</v>
      </c>
      <c r="C11" s="181" t="s">
        <v>263</v>
      </c>
      <c r="D11" s="181" t="s">
        <v>264</v>
      </c>
    </row>
    <row r="12" spans="1:4" ht="12.75" customHeight="1">
      <c r="A12" s="184" t="s">
        <v>265</v>
      </c>
      <c r="B12" s="182" t="s">
        <v>266</v>
      </c>
      <c r="C12" s="182" t="s">
        <v>267</v>
      </c>
      <c r="D12" s="182" t="s">
        <v>268</v>
      </c>
    </row>
    <row r="13" spans="1:4" ht="12.75" customHeight="1">
      <c r="A13" s="183" t="s">
        <v>269</v>
      </c>
      <c r="B13" s="180" t="s">
        <v>165</v>
      </c>
      <c r="C13" s="180" t="s">
        <v>181</v>
      </c>
      <c r="D13" s="180" t="s">
        <v>239</v>
      </c>
    </row>
    <row r="14" spans="1:4" ht="12.75" customHeight="1">
      <c r="A14" s="185" t="s">
        <v>270</v>
      </c>
      <c r="B14" s="181" t="s">
        <v>271</v>
      </c>
      <c r="C14" s="181" t="s">
        <v>272</v>
      </c>
      <c r="D14" s="181" t="s">
        <v>273</v>
      </c>
    </row>
    <row r="15" spans="1:4" ht="12.75" customHeight="1">
      <c r="A15" s="184" t="s">
        <v>274</v>
      </c>
      <c r="B15" s="182" t="s">
        <v>266</v>
      </c>
      <c r="C15" s="182" t="s">
        <v>267</v>
      </c>
      <c r="D15" s="182" t="s">
        <v>268</v>
      </c>
    </row>
    <row r="16" spans="1:4" ht="12.75" customHeight="1">
      <c r="A16" s="183" t="s">
        <v>260</v>
      </c>
      <c r="B16" s="180" t="s">
        <v>166</v>
      </c>
      <c r="C16" s="180" t="s">
        <v>182</v>
      </c>
      <c r="D16" s="180" t="s">
        <v>240</v>
      </c>
    </row>
    <row r="17" spans="1:4" ht="12.75" customHeight="1">
      <c r="A17" s="185" t="s">
        <v>275</v>
      </c>
      <c r="B17" s="181" t="s">
        <v>276</v>
      </c>
      <c r="C17" s="181" t="s">
        <v>277</v>
      </c>
      <c r="D17" s="181" t="s">
        <v>278</v>
      </c>
    </row>
    <row r="18" spans="1:4" ht="12.75" customHeight="1">
      <c r="A18" s="184" t="s">
        <v>265</v>
      </c>
      <c r="B18" s="182" t="s">
        <v>266</v>
      </c>
      <c r="C18" s="182" t="s">
        <v>267</v>
      </c>
      <c r="D18" s="182" t="s">
        <v>268</v>
      </c>
    </row>
    <row r="19" spans="1:4" ht="12.75" customHeight="1">
      <c r="A19" s="183" t="s">
        <v>279</v>
      </c>
      <c r="B19" s="180" t="s">
        <v>167</v>
      </c>
      <c r="C19" s="180" t="s">
        <v>183</v>
      </c>
      <c r="D19" s="180" t="s">
        <v>241</v>
      </c>
    </row>
    <row r="20" spans="1:4" ht="12.75" customHeight="1">
      <c r="A20" s="185" t="s">
        <v>280</v>
      </c>
      <c r="B20" s="181" t="s">
        <v>281</v>
      </c>
      <c r="C20" s="181" t="s">
        <v>282</v>
      </c>
      <c r="D20" s="181" t="s">
        <v>283</v>
      </c>
    </row>
    <row r="21" spans="1:4" ht="12.75" customHeight="1">
      <c r="A21" s="184" t="s">
        <v>274</v>
      </c>
      <c r="B21" s="182" t="s">
        <v>266</v>
      </c>
      <c r="C21" s="182" t="s">
        <v>267</v>
      </c>
      <c r="D21" s="182" t="s">
        <v>268</v>
      </c>
    </row>
    <row r="22" spans="1:4" ht="12.75" customHeight="1">
      <c r="A22" s="183" t="s">
        <v>259</v>
      </c>
      <c r="B22" s="180" t="s">
        <v>295</v>
      </c>
      <c r="C22" s="180" t="s">
        <v>299</v>
      </c>
      <c r="D22" s="180" t="s">
        <v>313</v>
      </c>
    </row>
    <row r="23" spans="1:4" ht="12.75" customHeight="1">
      <c r="A23" s="185" t="s">
        <v>284</v>
      </c>
      <c r="B23" s="181" t="s">
        <v>323</v>
      </c>
      <c r="C23" s="181" t="s">
        <v>324</v>
      </c>
      <c r="D23" s="181" t="s">
        <v>325</v>
      </c>
    </row>
    <row r="24" spans="1:4" ht="12.75" customHeight="1">
      <c r="A24" s="184" t="s">
        <v>285</v>
      </c>
      <c r="B24" s="182" t="s">
        <v>266</v>
      </c>
      <c r="C24" s="182" t="s">
        <v>267</v>
      </c>
      <c r="D24" s="182" t="s">
        <v>268</v>
      </c>
    </row>
    <row r="25" spans="1:4" ht="12.75" customHeight="1">
      <c r="A25" s="183" t="s">
        <v>286</v>
      </c>
      <c r="B25" s="180" t="s">
        <v>296</v>
      </c>
      <c r="C25" s="180" t="s">
        <v>302</v>
      </c>
      <c r="D25" s="180" t="s">
        <v>314</v>
      </c>
    </row>
    <row r="26" spans="1:4" ht="12.75" customHeight="1">
      <c r="A26" s="185" t="s">
        <v>287</v>
      </c>
      <c r="B26" s="181" t="s">
        <v>326</v>
      </c>
      <c r="C26" s="181" t="s">
        <v>327</v>
      </c>
      <c r="D26" s="181" t="s">
        <v>328</v>
      </c>
    </row>
    <row r="27" spans="1:4" ht="12.75" customHeight="1">
      <c r="A27" s="184" t="s">
        <v>285</v>
      </c>
      <c r="B27" s="182" t="s">
        <v>266</v>
      </c>
      <c r="C27" s="182" t="s">
        <v>329</v>
      </c>
      <c r="D27" s="182" t="s">
        <v>268</v>
      </c>
    </row>
    <row r="28" spans="1:4" ht="12.75" customHeight="1">
      <c r="A28" s="183" t="s">
        <v>288</v>
      </c>
      <c r="B28" s="180" t="s">
        <v>330</v>
      </c>
      <c r="C28" s="180" t="s">
        <v>348</v>
      </c>
      <c r="D28" s="180" t="s">
        <v>374</v>
      </c>
    </row>
    <row r="29" spans="1:4" ht="12.75" customHeight="1">
      <c r="A29" s="185" t="s">
        <v>289</v>
      </c>
      <c r="B29" s="181" t="s">
        <v>410</v>
      </c>
      <c r="C29" s="181" t="s">
        <v>411</v>
      </c>
      <c r="D29" s="181" t="s">
        <v>412</v>
      </c>
    </row>
    <row r="30" spans="1:4" ht="12.75" customHeight="1">
      <c r="A30" s="184" t="s">
        <v>285</v>
      </c>
      <c r="B30" s="182" t="s">
        <v>266</v>
      </c>
      <c r="C30" s="182" t="s">
        <v>329</v>
      </c>
      <c r="D30" s="182" t="s">
        <v>268</v>
      </c>
    </row>
    <row r="31" spans="1:4" ht="12.75">
      <c r="A31" s="183" t="s">
        <v>290</v>
      </c>
      <c r="B31" s="180" t="s">
        <v>331</v>
      </c>
      <c r="C31" s="180" t="s">
        <v>340</v>
      </c>
      <c r="D31" s="180" t="s">
        <v>375</v>
      </c>
    </row>
    <row r="32" spans="1:4" ht="12.75">
      <c r="A32" s="185" t="s">
        <v>291</v>
      </c>
      <c r="B32" s="181" t="s">
        <v>413</v>
      </c>
      <c r="C32" s="181" t="s">
        <v>414</v>
      </c>
      <c r="D32" s="181" t="s">
        <v>415</v>
      </c>
    </row>
    <row r="33" spans="1:4" ht="12.75">
      <c r="A33" s="184" t="s">
        <v>265</v>
      </c>
      <c r="B33" s="182" t="s">
        <v>266</v>
      </c>
      <c r="C33" s="182" t="s">
        <v>267</v>
      </c>
      <c r="D33" s="182" t="s">
        <v>268</v>
      </c>
    </row>
    <row r="34" spans="1:4" ht="12.75">
      <c r="A34" s="183" t="s">
        <v>292</v>
      </c>
      <c r="B34" s="180" t="s">
        <v>332</v>
      </c>
      <c r="C34" s="180" t="s">
        <v>175</v>
      </c>
      <c r="D34" s="180" t="s">
        <v>384</v>
      </c>
    </row>
    <row r="35" spans="1:4" ht="12.75">
      <c r="A35" s="185" t="s">
        <v>293</v>
      </c>
      <c r="B35" s="181" t="s">
        <v>416</v>
      </c>
      <c r="C35" s="181" t="s">
        <v>417</v>
      </c>
      <c r="D35" s="181" t="s">
        <v>418</v>
      </c>
    </row>
    <row r="36" spans="1:4" ht="12.75">
      <c r="A36" s="184" t="s">
        <v>274</v>
      </c>
      <c r="B36" s="182" t="s">
        <v>266</v>
      </c>
      <c r="C36" s="182" t="s">
        <v>267</v>
      </c>
      <c r="D36" s="182" t="s">
        <v>419</v>
      </c>
    </row>
    <row r="37" ht="12.75">
      <c r="A37" s="186"/>
    </row>
    <row r="38" ht="12.75">
      <c r="A38" s="216" t="s">
        <v>294</v>
      </c>
    </row>
  </sheetData>
  <sheetProtection/>
  <mergeCells count="3">
    <mergeCell ref="A2:D2"/>
    <mergeCell ref="A3:D3"/>
    <mergeCell ref="A4:D4"/>
  </mergeCells>
  <printOptions horizontalCentered="1"/>
  <pageMargins left="0" right="0" top="0" bottom="0" header="0" footer="0"/>
  <pageSetup fitToHeight="1" fitToWidth="1"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C7" sqref="C7:D7"/>
    </sheetView>
  </sheetViews>
  <sheetFormatPr defaultColWidth="9.140625" defaultRowHeight="12.75"/>
  <cols>
    <col min="1" max="1" width="15.421875" style="0" customWidth="1"/>
    <col min="2" max="2" width="0.42578125" style="0" hidden="1" customWidth="1"/>
    <col min="3" max="3" width="14.7109375" style="0" customWidth="1"/>
    <col min="4" max="4" width="0.85546875" style="0" customWidth="1"/>
    <col min="5" max="5" width="14.8515625" style="0" customWidth="1"/>
    <col min="6" max="6" width="16.57421875" style="1" customWidth="1"/>
    <col min="7" max="7" width="12.421875" style="0" customWidth="1"/>
  </cols>
  <sheetData>
    <row r="1" spans="1:13" ht="15">
      <c r="A1" s="30"/>
      <c r="B1" s="30"/>
      <c r="C1" s="30"/>
      <c r="D1" s="111" t="e">
        <f>Startlist!#REF!</f>
        <v>#REF!</v>
      </c>
      <c r="E1" s="30"/>
      <c r="F1" s="166"/>
      <c r="G1" s="30"/>
      <c r="H1" s="30"/>
      <c r="I1" s="30"/>
      <c r="J1" s="30"/>
      <c r="K1" s="30"/>
      <c r="L1" s="30"/>
      <c r="M1" s="30"/>
    </row>
    <row r="2" spans="1:13" ht="12.75" customHeight="1">
      <c r="A2" s="228" t="str">
        <f>Startlist!A1</f>
        <v>Kehala Rally</v>
      </c>
      <c r="B2" s="234"/>
      <c r="C2" s="234"/>
      <c r="D2" s="234"/>
      <c r="E2" s="234"/>
      <c r="F2" s="234"/>
      <c r="G2" s="30"/>
      <c r="H2" s="30"/>
      <c r="I2" s="30"/>
      <c r="J2" s="30"/>
      <c r="K2" s="30"/>
      <c r="L2" s="30"/>
      <c r="M2" s="30"/>
    </row>
    <row r="3" spans="1:13" ht="15" customHeight="1">
      <c r="A3" s="204"/>
      <c r="B3" s="204"/>
      <c r="C3" s="228" t="str">
        <f>Startlist!$A2</f>
        <v>November 14th, 2020</v>
      </c>
      <c r="D3" s="228"/>
      <c r="E3" s="228"/>
      <c r="F3" s="205"/>
      <c r="G3" s="30"/>
      <c r="H3" s="30"/>
      <c r="I3" s="30"/>
      <c r="J3" s="30"/>
      <c r="K3" s="30"/>
      <c r="L3" s="30"/>
      <c r="M3" s="30"/>
    </row>
    <row r="4" spans="1:13" ht="15" customHeight="1">
      <c r="A4" s="30"/>
      <c r="B4" s="30"/>
      <c r="C4" s="228" t="str">
        <f>Startlist!$A3</f>
        <v> </v>
      </c>
      <c r="D4" s="228"/>
      <c r="E4" s="228"/>
      <c r="F4" s="166"/>
      <c r="G4" s="30"/>
      <c r="H4" s="30"/>
      <c r="I4" s="30"/>
      <c r="J4" s="30"/>
      <c r="K4" s="30"/>
      <c r="L4" s="30"/>
      <c r="M4" s="30"/>
    </row>
    <row r="5" spans="1:13" ht="12.75">
      <c r="A5" s="30"/>
      <c r="B5" s="30"/>
      <c r="C5" s="30"/>
      <c r="D5" s="30"/>
      <c r="E5" s="30"/>
      <c r="F5" s="166"/>
      <c r="G5" s="30"/>
      <c r="H5" s="30"/>
      <c r="I5" s="30"/>
      <c r="J5" s="30"/>
      <c r="K5" s="30"/>
      <c r="L5" s="30"/>
      <c r="M5" s="30"/>
    </row>
    <row r="6" spans="1:13" ht="12.75">
      <c r="A6" s="30"/>
      <c r="B6" s="30"/>
      <c r="C6" s="30"/>
      <c r="D6" s="30"/>
      <c r="E6" s="30"/>
      <c r="F6" s="167"/>
      <c r="G6" s="34"/>
      <c r="H6" s="30"/>
      <c r="I6" s="30"/>
      <c r="J6" s="30"/>
      <c r="K6" s="30"/>
      <c r="L6" s="30"/>
      <c r="M6" s="30"/>
    </row>
    <row r="7" spans="3:13" ht="12.75">
      <c r="C7" s="232" t="s">
        <v>36</v>
      </c>
      <c r="D7" s="233"/>
      <c r="E7" s="18" t="s">
        <v>42</v>
      </c>
      <c r="F7" s="167"/>
      <c r="G7" s="34"/>
      <c r="H7" s="30"/>
      <c r="I7" s="30"/>
      <c r="J7" s="30"/>
      <c r="K7" s="30"/>
      <c r="L7" s="30"/>
      <c r="M7" s="30"/>
    </row>
    <row r="8" spans="1:13" ht="18.75" customHeight="1">
      <c r="A8" s="30"/>
      <c r="B8" s="30"/>
      <c r="C8" s="113" t="s">
        <v>86</v>
      </c>
      <c r="D8" s="114"/>
      <c r="E8" s="115">
        <v>2</v>
      </c>
      <c r="F8" s="167"/>
      <c r="G8" s="168"/>
      <c r="H8" s="30"/>
      <c r="I8" s="30"/>
      <c r="J8" s="30"/>
      <c r="K8" s="30"/>
      <c r="L8" s="30"/>
      <c r="M8" s="30"/>
    </row>
    <row r="9" spans="1:13" ht="18.75" customHeight="1">
      <c r="A9" s="30"/>
      <c r="B9" s="30"/>
      <c r="C9" s="113" t="s">
        <v>89</v>
      </c>
      <c r="D9" s="114"/>
      <c r="E9" s="115">
        <v>10</v>
      </c>
      <c r="F9" s="33"/>
      <c r="G9" s="168"/>
      <c r="H9" s="30"/>
      <c r="I9" s="30"/>
      <c r="J9" s="30"/>
      <c r="K9" s="30"/>
      <c r="L9" s="30"/>
      <c r="M9" s="30"/>
    </row>
    <row r="10" spans="1:13" ht="18.75" customHeight="1">
      <c r="A10" s="30"/>
      <c r="B10" s="30"/>
      <c r="C10" s="113" t="s">
        <v>119</v>
      </c>
      <c r="D10" s="114"/>
      <c r="E10" s="115">
        <v>2</v>
      </c>
      <c r="F10" s="33"/>
      <c r="G10" s="168"/>
      <c r="H10" s="30"/>
      <c r="I10" s="30"/>
      <c r="J10" s="30"/>
      <c r="K10" s="30"/>
      <c r="L10" s="30"/>
      <c r="M10" s="30"/>
    </row>
    <row r="11" spans="1:13" ht="19.5" customHeight="1">
      <c r="A11" s="30"/>
      <c r="B11" s="30"/>
      <c r="C11" s="128" t="s">
        <v>37</v>
      </c>
      <c r="D11" s="129"/>
      <c r="E11" s="130">
        <f>SUM(E8:E10)</f>
        <v>14</v>
      </c>
      <c r="F11" s="167"/>
      <c r="G11" s="30"/>
      <c r="H11" s="30"/>
      <c r="I11" s="30"/>
      <c r="J11" s="30"/>
      <c r="K11" s="30"/>
      <c r="L11" s="30"/>
      <c r="M11" s="30"/>
    </row>
    <row r="12" spans="1:13" ht="19.5" customHeight="1">
      <c r="A12" s="30"/>
      <c r="B12" s="30"/>
      <c r="C12" s="30"/>
      <c r="D12" s="30"/>
      <c r="E12" s="30"/>
      <c r="F12" s="166"/>
      <c r="G12" s="30"/>
      <c r="H12" s="30"/>
      <c r="I12" s="30"/>
      <c r="J12" s="30"/>
      <c r="K12" s="30"/>
      <c r="L12" s="30"/>
      <c r="M12" s="30"/>
    </row>
    <row r="13" spans="1:13" ht="19.5" customHeight="1">
      <c r="A13" s="30"/>
      <c r="B13" s="30"/>
      <c r="C13" s="30"/>
      <c r="D13" s="30"/>
      <c r="E13" s="30"/>
      <c r="F13" s="166"/>
      <c r="G13" s="30"/>
      <c r="H13" s="30"/>
      <c r="I13" s="30"/>
      <c r="J13" s="30"/>
      <c r="K13" s="30"/>
      <c r="L13" s="30"/>
      <c r="M13" s="30"/>
    </row>
    <row r="14" spans="1:13" ht="19.5" customHeight="1">
      <c r="A14" s="30"/>
      <c r="B14" s="30"/>
      <c r="C14" s="30"/>
      <c r="D14" s="30"/>
      <c r="E14" s="30"/>
      <c r="F14" s="166"/>
      <c r="G14" s="30"/>
      <c r="H14" s="30"/>
      <c r="I14" s="30"/>
      <c r="J14" s="30"/>
      <c r="K14" s="30"/>
      <c r="L14" s="30"/>
      <c r="M14" s="30"/>
    </row>
    <row r="15" spans="1:13" ht="19.5" customHeight="1">
      <c r="A15" s="30"/>
      <c r="B15" s="30"/>
      <c r="C15" s="30"/>
      <c r="D15" s="30"/>
      <c r="E15" s="30"/>
      <c r="F15" s="166"/>
      <c r="G15" s="30"/>
      <c r="H15" s="30"/>
      <c r="I15" s="30"/>
      <c r="J15" s="30"/>
      <c r="K15" s="30"/>
      <c r="L15" s="30"/>
      <c r="M15" s="30"/>
    </row>
    <row r="16" spans="1:13" ht="19.5" customHeight="1">
      <c r="A16" s="30"/>
      <c r="B16" s="30"/>
      <c r="C16" s="30"/>
      <c r="D16" s="30"/>
      <c r="E16" s="30"/>
      <c r="F16" s="166"/>
      <c r="G16" s="30"/>
      <c r="H16" s="30"/>
      <c r="I16" s="30"/>
      <c r="J16" s="30"/>
      <c r="K16" s="30"/>
      <c r="L16" s="30"/>
      <c r="M16" s="30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I2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5.28125" style="17" customWidth="1"/>
    <col min="2" max="2" width="6.00390625" style="172" customWidth="1"/>
    <col min="3" max="3" width="9.421875" style="0" customWidth="1"/>
    <col min="4" max="4" width="33.8515625" style="0" bestFit="1" customWidth="1"/>
    <col min="5" max="5" width="13.28125" style="0" customWidth="1"/>
    <col min="6" max="6" width="21.140625" style="0" customWidth="1"/>
    <col min="7" max="7" width="24.8515625" style="0" bestFit="1" customWidth="1"/>
    <col min="8" max="8" width="9.140625" style="39" customWidth="1"/>
    <col min="9" max="9" width="9.140625" style="1" customWidth="1"/>
  </cols>
  <sheetData>
    <row r="1" spans="1:8" ht="9" customHeight="1">
      <c r="A1" s="201"/>
      <c r="B1" s="93"/>
      <c r="C1" s="30"/>
      <c r="D1" s="30"/>
      <c r="E1" s="173"/>
      <c r="F1" s="30"/>
      <c r="G1" s="30"/>
      <c r="H1" s="43"/>
    </row>
    <row r="2" spans="1:8" ht="15" customHeight="1">
      <c r="A2" s="235" t="str">
        <f>Startlist!A1</f>
        <v>Kehala Rally</v>
      </c>
      <c r="B2" s="236"/>
      <c r="C2" s="236"/>
      <c r="D2" s="236"/>
      <c r="E2" s="236"/>
      <c r="F2" s="236"/>
      <c r="G2" s="236"/>
      <c r="H2" s="236"/>
    </row>
    <row r="3" spans="1:8" ht="15">
      <c r="A3" s="228" t="str">
        <f>Startlist!$A2</f>
        <v>November 14th, 2020</v>
      </c>
      <c r="B3" s="228"/>
      <c r="C3" s="228"/>
      <c r="D3" s="228"/>
      <c r="E3" s="228"/>
      <c r="F3" s="228"/>
      <c r="G3" s="228"/>
      <c r="H3" s="228"/>
    </row>
    <row r="4" spans="1:8" ht="15">
      <c r="A4" s="228" t="str">
        <f>Startlist!$A3</f>
        <v> </v>
      </c>
      <c r="B4" s="228"/>
      <c r="C4" s="228"/>
      <c r="D4" s="228"/>
      <c r="E4" s="228"/>
      <c r="F4" s="228"/>
      <c r="G4" s="228"/>
      <c r="H4" s="228"/>
    </row>
    <row r="5" spans="1:8" ht="15" customHeight="1">
      <c r="A5" s="201"/>
      <c r="B5" s="93"/>
      <c r="C5" s="166"/>
      <c r="D5" s="30"/>
      <c r="E5" s="30"/>
      <c r="F5" s="30"/>
      <c r="G5" s="30"/>
      <c r="H5" s="44"/>
    </row>
    <row r="6" spans="1:9" ht="15.75" customHeight="1">
      <c r="A6" s="119"/>
      <c r="B6" s="202" t="s">
        <v>7</v>
      </c>
      <c r="C6" s="124"/>
      <c r="D6" s="119"/>
      <c r="E6" s="119"/>
      <c r="F6" s="119"/>
      <c r="G6" s="119"/>
      <c r="H6" s="123"/>
      <c r="I6" s="79"/>
    </row>
    <row r="7" spans="1:9" ht="12.75">
      <c r="A7" s="78"/>
      <c r="B7" s="162" t="s">
        <v>19</v>
      </c>
      <c r="C7" s="96"/>
      <c r="D7" s="97" t="s">
        <v>6</v>
      </c>
      <c r="E7" s="96"/>
      <c r="F7" s="98" t="s">
        <v>16</v>
      </c>
      <c r="G7" s="94" t="s">
        <v>15</v>
      </c>
      <c r="H7" s="95" t="s">
        <v>8</v>
      </c>
      <c r="I7" s="79"/>
    </row>
    <row r="8" spans="1:9" ht="15" customHeight="1">
      <c r="A8" s="99">
        <v>1</v>
      </c>
      <c r="B8" s="133">
        <v>8</v>
      </c>
      <c r="C8" s="100" t="str">
        <f>VLOOKUP(B8,Startlist!B:F,2,FALSE)</f>
        <v>WRC</v>
      </c>
      <c r="D8" s="101" t="str">
        <f>CONCATENATE(VLOOKUP(B8,Startlist!B:H,3,FALSE)," / ",VLOOKUP(B8,Startlist!B:H,4,FALSE))</f>
        <v>Ott Tänak / Martin Järveoja</v>
      </c>
      <c r="E8" s="102" t="str">
        <f>VLOOKUP(B8,Startlist!B:F,5,FALSE)</f>
        <v>EST</v>
      </c>
      <c r="F8" s="101" t="str">
        <f>VLOOKUP(B8,Startlist!B:H,7,FALSE)</f>
        <v>Hyundai I20 Coupe WRC</v>
      </c>
      <c r="G8" s="101" t="str">
        <f>VLOOKUP(B8,Startlist!B:H,6,FALSE)</f>
        <v>HYUNDAI MOTORSPORT N</v>
      </c>
      <c r="H8" s="103" t="str">
        <f>IF(VLOOKUP(B8,Results!B:N,13,FALSE)="","Retired",VLOOKUP(B8,Results!B:N,13,FALSE))</f>
        <v>36.54,7</v>
      </c>
      <c r="I8" s="169"/>
    </row>
    <row r="9" spans="1:9" ht="15" customHeight="1">
      <c r="A9" s="99">
        <f>A8+1</f>
        <v>2</v>
      </c>
      <c r="B9" s="133">
        <v>2</v>
      </c>
      <c r="C9" s="100" t="str">
        <f>VLOOKUP(B9,Startlist!B:F,2,FALSE)</f>
        <v>WRC</v>
      </c>
      <c r="D9" s="101" t="str">
        <f>CONCATENATE(VLOOKUP(B9,Startlist!B:H,3,FALSE)," / ",VLOOKUP(B9,Startlist!B:H,4,FALSE))</f>
        <v>Georg Gross / Raigo Mōlder</v>
      </c>
      <c r="E9" s="102" t="str">
        <f>VLOOKUP(B9,Startlist!B:F,5,FALSE)</f>
        <v>EST</v>
      </c>
      <c r="F9" s="101" t="str">
        <f>VLOOKUP(B9,Startlist!B:H,7,FALSE)</f>
        <v>Ford Fiesta WRC</v>
      </c>
      <c r="G9" s="101" t="str">
        <f>VLOOKUP(B9,Startlist!B:H,6,FALSE)</f>
        <v>OT RACING</v>
      </c>
      <c r="H9" s="103" t="str">
        <f>IF(VLOOKUP(B9,Results!B:N,13,FALSE)="","Retired",VLOOKUP(B9,Results!B:N,13,FALSE))</f>
        <v>38.17,0</v>
      </c>
      <c r="I9" s="169"/>
    </row>
    <row r="10" spans="1:9" ht="15" customHeight="1">
      <c r="A10" s="99">
        <f aca="true" t="shared" si="0" ref="A10:A18">A9+1</f>
        <v>3</v>
      </c>
      <c r="B10" s="133">
        <v>5</v>
      </c>
      <c r="C10" s="100" t="str">
        <f>VLOOKUP(B10,Startlist!B:F,2,FALSE)</f>
        <v>R5</v>
      </c>
      <c r="D10" s="101" t="str">
        <f>CONCATENATE(VLOOKUP(B10,Startlist!B:H,3,FALSE)," / ",VLOOKUP(B10,Startlist!B:H,4,FALSE))</f>
        <v>Ole Christian Veiby / Jonas Andersson</v>
      </c>
      <c r="E10" s="102" t="str">
        <f>VLOOKUP(B10,Startlist!B:F,5,FALSE)</f>
        <v>NOR / SWE</v>
      </c>
      <c r="F10" s="101" t="str">
        <f>VLOOKUP(B10,Startlist!B:H,7,FALSE)</f>
        <v>Hyundai NG I20 R5</v>
      </c>
      <c r="G10" s="101" t="str">
        <f>VLOOKUP(B10,Startlist!B:H,6,FALSE)</f>
        <v>HYUNDAI MOTORSPORT N</v>
      </c>
      <c r="H10" s="103" t="str">
        <f>IF(VLOOKUP(B10,Results!B:N,13,FALSE)="","Retired",VLOOKUP(B10,Results!B:N,13,FALSE))</f>
        <v>38.40,6</v>
      </c>
      <c r="I10" s="169"/>
    </row>
    <row r="11" spans="1:9" ht="15" customHeight="1">
      <c r="A11" s="99">
        <f t="shared" si="0"/>
        <v>4</v>
      </c>
      <c r="B11" s="133">
        <v>9</v>
      </c>
      <c r="C11" s="100" t="str">
        <f>VLOOKUP(B11,Startlist!B:F,2,FALSE)</f>
        <v>R5</v>
      </c>
      <c r="D11" s="101" t="str">
        <f>CONCATENATE(VLOOKUP(B11,Startlist!B:H,3,FALSE)," / ",VLOOKUP(B11,Startlist!B:H,4,FALSE))</f>
        <v>Gregor Jeets / Kuldar Sikk</v>
      </c>
      <c r="E11" s="102" t="str">
        <f>VLOOKUP(B11,Startlist!B:F,5,FALSE)</f>
        <v>EST</v>
      </c>
      <c r="F11" s="101" t="str">
        <f>VLOOKUP(B11,Startlist!B:H,7,FALSE)</f>
        <v>Skoda Fabia R5</v>
      </c>
      <c r="G11" s="101" t="str">
        <f>VLOOKUP(B11,Startlist!B:H,6,FALSE)</f>
        <v>TEHASE AUTO</v>
      </c>
      <c r="H11" s="103" t="str">
        <f>IF(VLOOKUP(B11,Results!B:N,13,FALSE)="","Retired",VLOOKUP(B11,Results!B:N,13,FALSE))</f>
        <v>39.09,0</v>
      </c>
      <c r="I11" s="169"/>
    </row>
    <row r="12" spans="1:9" ht="15" customHeight="1">
      <c r="A12" s="99">
        <f t="shared" si="0"/>
        <v>5</v>
      </c>
      <c r="B12" s="133">
        <v>3</v>
      </c>
      <c r="C12" s="100" t="str">
        <f>VLOOKUP(B12,Startlist!B:F,2,FALSE)</f>
        <v>R5</v>
      </c>
      <c r="D12" s="101" t="str">
        <f>CONCATENATE(VLOOKUP(B12,Startlist!B:H,3,FALSE)," / ",VLOOKUP(B12,Startlist!B:H,4,FALSE))</f>
        <v>Georg Linnamäe / Volodymyr Korsia</v>
      </c>
      <c r="E12" s="102" t="str">
        <f>VLOOKUP(B12,Startlist!B:F,5,FALSE)</f>
        <v>EST / UKR</v>
      </c>
      <c r="F12" s="101" t="str">
        <f>VLOOKUP(B12,Startlist!B:H,7,FALSE)</f>
        <v>Volkswagen Polo R5</v>
      </c>
      <c r="G12" s="101" t="str">
        <f>VLOOKUP(B12,Startlist!B:H,6,FALSE)</f>
        <v>ALM MOTORSPORT</v>
      </c>
      <c r="H12" s="103" t="str">
        <f>IF(VLOOKUP(B12,Results!B:N,13,FALSE)="","Retired",VLOOKUP(B12,Results!B:N,13,FALSE))</f>
        <v>39.12,9</v>
      </c>
      <c r="I12" s="169"/>
    </row>
    <row r="13" spans="1:9" ht="15" customHeight="1">
      <c r="A13" s="99">
        <f t="shared" si="0"/>
        <v>6</v>
      </c>
      <c r="B13" s="133">
        <v>7</v>
      </c>
      <c r="C13" s="100" t="str">
        <f>VLOOKUP(B13,Startlist!B:F,2,FALSE)</f>
        <v>R5</v>
      </c>
      <c r="D13" s="101" t="str">
        <f>CONCATENATE(VLOOKUP(B13,Startlist!B:H,3,FALSE)," / ",VLOOKUP(B13,Startlist!B:H,4,FALSE))</f>
        <v>Robert Virves / Marko Ringenberg</v>
      </c>
      <c r="E13" s="102" t="str">
        <f>VLOOKUP(B13,Startlist!B:F,5,FALSE)</f>
        <v>EST</v>
      </c>
      <c r="F13" s="101" t="str">
        <f>VLOOKUP(B13,Startlist!B:H,7,FALSE)</f>
        <v>Ford Fiesta R5 MKII</v>
      </c>
      <c r="G13" s="101" t="str">
        <f>VLOOKUP(B13,Startlist!B:H,6,FALSE)</f>
        <v>ESTONIAN AUTOSPORT JUNIOR TEAM</v>
      </c>
      <c r="H13" s="103" t="str">
        <f>IF(VLOOKUP(B13,Results!B:N,13,FALSE)="","Retired",VLOOKUP(B13,Results!B:N,13,FALSE))</f>
        <v>39.21,6</v>
      </c>
      <c r="I13" s="169"/>
    </row>
    <row r="14" spans="1:9" ht="15" customHeight="1">
      <c r="A14" s="99">
        <f t="shared" si="0"/>
        <v>7</v>
      </c>
      <c r="B14" s="133">
        <v>14</v>
      </c>
      <c r="C14" s="100" t="str">
        <f>VLOOKUP(B14,Startlist!B:F,2,FALSE)</f>
        <v>R5</v>
      </c>
      <c r="D14" s="101" t="str">
        <f>CONCATENATE(VLOOKUP(B14,Startlist!B:H,3,FALSE)," / ",VLOOKUP(B14,Startlist!B:H,4,FALSE))</f>
        <v>Vladas Jurkevicius / Aisvydas Paliukenas</v>
      </c>
      <c r="E14" s="102" t="str">
        <f>VLOOKUP(B14,Startlist!B:F,5,FALSE)</f>
        <v>LTU</v>
      </c>
      <c r="F14" s="101" t="str">
        <f>VLOOKUP(B14,Startlist!B:H,7,FALSE)</f>
        <v>Skoda Fabia R5</v>
      </c>
      <c r="G14" s="101" t="str">
        <f>VLOOKUP(B14,Startlist!B:H,6,FALSE)</f>
        <v>VLADAS JURKEVICIUS</v>
      </c>
      <c r="H14" s="103" t="str">
        <f>IF(VLOOKUP(B14,Results!B:N,13,FALSE)="","Retired",VLOOKUP(B14,Results!B:N,13,FALSE))</f>
        <v>39.43,0</v>
      </c>
      <c r="I14" s="169"/>
    </row>
    <row r="15" spans="1:9" ht="15" customHeight="1">
      <c r="A15" s="99">
        <f t="shared" si="0"/>
        <v>8</v>
      </c>
      <c r="B15" s="133">
        <v>4</v>
      </c>
      <c r="C15" s="100" t="str">
        <f>VLOOKUP(B15,Startlist!B:F,2,FALSE)</f>
        <v>R5</v>
      </c>
      <c r="D15" s="101" t="str">
        <f>CONCATENATE(VLOOKUP(B15,Startlist!B:H,3,FALSE)," / ",VLOOKUP(B15,Startlist!B:H,4,FALSE))</f>
        <v>Raul Jeets / Andrus Toom</v>
      </c>
      <c r="E15" s="102" t="str">
        <f>VLOOKUP(B15,Startlist!B:F,5,FALSE)</f>
        <v>EST</v>
      </c>
      <c r="F15" s="101" t="str">
        <f>VLOOKUP(B15,Startlist!B:H,7,FALSE)</f>
        <v>Skoda Fabia R5</v>
      </c>
      <c r="G15" s="101" t="str">
        <f>VLOOKUP(B15,Startlist!B:H,6,FALSE)</f>
        <v>TEHASE AUTO</v>
      </c>
      <c r="H15" s="103" t="str">
        <f>IF(VLOOKUP(B15,Results!B:N,13,FALSE)="","Retired",VLOOKUP(B15,Results!B:N,13,FALSE))</f>
        <v>39.45,2</v>
      </c>
      <c r="I15" s="169"/>
    </row>
    <row r="16" spans="1:9" ht="15" customHeight="1">
      <c r="A16" s="99">
        <f t="shared" si="0"/>
        <v>9</v>
      </c>
      <c r="B16" s="133">
        <v>12</v>
      </c>
      <c r="C16" s="100" t="str">
        <f>VLOOKUP(B16,Startlist!B:F,2,FALSE)</f>
        <v>R5</v>
      </c>
      <c r="D16" s="101" t="str">
        <f>CONCATENATE(VLOOKUP(B16,Startlist!B:H,3,FALSE)," / ",VLOOKUP(B16,Startlist!B:H,4,FALSE))</f>
        <v>Andre Kiil / Silver Simm</v>
      </c>
      <c r="E16" s="102" t="str">
        <f>VLOOKUP(B16,Startlist!B:F,5,FALSE)</f>
        <v>EST</v>
      </c>
      <c r="F16" s="101" t="str">
        <f>VLOOKUP(B16,Startlist!B:H,7,FALSE)</f>
        <v>Hyundai NG I20 R5</v>
      </c>
      <c r="G16" s="101" t="str">
        <f>VLOOKUP(B16,Startlist!B:H,6,FALSE)</f>
        <v>KIIL RACING</v>
      </c>
      <c r="H16" s="103" t="str">
        <f>IF(VLOOKUP(B16,Results!B:N,13,FALSE)="","Retired",VLOOKUP(B16,Results!B:N,13,FALSE))</f>
        <v>39.48,6</v>
      </c>
      <c r="I16" s="169"/>
    </row>
    <row r="17" spans="1:9" ht="15" customHeight="1">
      <c r="A17" s="99">
        <f t="shared" si="0"/>
        <v>10</v>
      </c>
      <c r="B17" s="133">
        <v>15</v>
      </c>
      <c r="C17" s="100" t="str">
        <f>VLOOKUP(B17,Startlist!B:F,2,FALSE)</f>
        <v>R2</v>
      </c>
      <c r="D17" s="101" t="str">
        <f>CONCATENATE(VLOOKUP(B17,Startlist!B:H,3,FALSE)," / ",VLOOKUP(B17,Startlist!B:H,4,FALSE))</f>
        <v>Kaspar Kasari / Jakko Viilo</v>
      </c>
      <c r="E17" s="102" t="str">
        <f>VLOOKUP(B17,Startlist!B:F,5,FALSE)</f>
        <v>EST</v>
      </c>
      <c r="F17" s="101" t="str">
        <f>VLOOKUP(B17,Startlist!B:H,7,FALSE)</f>
        <v>Ford Rally 4</v>
      </c>
      <c r="G17" s="101" t="str">
        <f>VLOOKUP(B17,Startlist!B:H,6,FALSE)</f>
        <v>OT RACING</v>
      </c>
      <c r="H17" s="103" t="str">
        <f>IF(VLOOKUP(B17,Results!B:N,13,FALSE)="","Retired",VLOOKUP(B17,Results!B:N,13,FALSE))</f>
        <v>44.19,2</v>
      </c>
      <c r="I17" s="169"/>
    </row>
    <row r="18" spans="1:9" ht="15" customHeight="1">
      <c r="A18" s="99">
        <f t="shared" si="0"/>
        <v>11</v>
      </c>
      <c r="B18" s="133">
        <v>16</v>
      </c>
      <c r="C18" s="100" t="str">
        <f>VLOOKUP(B18,Startlist!B:F,2,FALSE)</f>
        <v>R2</v>
      </c>
      <c r="D18" s="101" t="str">
        <f>CONCATENATE(VLOOKUP(B18,Startlist!B:H,3,FALSE)," / ",VLOOKUP(B18,Startlist!B:H,4,FALSE))</f>
        <v>Joosep Ralf Nōgene / Simo Koskinen</v>
      </c>
      <c r="E18" s="102" t="str">
        <f>VLOOKUP(B18,Startlist!B:F,5,FALSE)</f>
        <v>EST</v>
      </c>
      <c r="F18" s="101" t="str">
        <f>VLOOKUP(B18,Startlist!B:H,7,FALSE)</f>
        <v>Ford Fiesta</v>
      </c>
      <c r="G18" s="101" t="str">
        <f>VLOOKUP(B18,Startlist!B:H,6,FALSE)</f>
        <v>CKR ESTONIA</v>
      </c>
      <c r="H18" s="103" t="str">
        <f>IF(VLOOKUP(B18,Results!B:N,13,FALSE)="","Retired",VLOOKUP(B18,Results!B:N,13,FALSE))</f>
        <v>45.19,1</v>
      </c>
      <c r="I18" s="169"/>
    </row>
    <row r="19" spans="1:9" ht="15" customHeight="1">
      <c r="A19" s="99"/>
      <c r="B19" s="133">
        <v>6</v>
      </c>
      <c r="C19" s="100" t="str">
        <f>VLOOKUP(B19,Startlist!B:F,2,FALSE)</f>
        <v>R5</v>
      </c>
      <c r="D19" s="101" t="str">
        <f>CONCATENATE(VLOOKUP(B19,Startlist!B:H,3,FALSE)," / ",VLOOKUP(B19,Startlist!B:H,4,FALSE))</f>
        <v>Priit Koik / Kristo Tamm</v>
      </c>
      <c r="E19" s="102" t="str">
        <f>VLOOKUP(B19,Startlist!B:F,5,FALSE)</f>
        <v>EST</v>
      </c>
      <c r="F19" s="101" t="str">
        <f>VLOOKUP(B19,Startlist!B:H,7,FALSE)</f>
        <v>Ford Fiesta R5</v>
      </c>
      <c r="G19" s="101" t="str">
        <f>VLOOKUP(B19,Startlist!B:H,6,FALSE)</f>
        <v>OT RACING</v>
      </c>
      <c r="H19" s="218" t="str">
        <f>IF(VLOOKUP(B19,Results!B:N,13,FALSE)="","Retired",VLOOKUP(B19,Results!B:N,13,FALSE))</f>
        <v>Retired</v>
      </c>
      <c r="I19" s="169"/>
    </row>
    <row r="20" spans="1:9" ht="15" customHeight="1">
      <c r="A20" s="99"/>
      <c r="B20" s="133">
        <v>10</v>
      </c>
      <c r="C20" s="100" t="str">
        <f>VLOOKUP(B20,Startlist!B:F,2,FALSE)</f>
        <v>R5</v>
      </c>
      <c r="D20" s="101" t="str">
        <f>CONCATENATE(VLOOKUP(B20,Startlist!B:H,3,FALSE)," / ",VLOOKUP(B20,Startlist!B:H,4,FALSE))</f>
        <v>Alrashed Rakan / Marko Salminen</v>
      </c>
      <c r="E20" s="102" t="str">
        <f>VLOOKUP(B20,Startlist!B:F,5,FALSE)</f>
        <v>SAU / FIN</v>
      </c>
      <c r="F20" s="101" t="str">
        <f>VLOOKUP(B20,Startlist!B:H,7,FALSE)</f>
        <v>Volkswagen Polo R5</v>
      </c>
      <c r="G20" s="101" t="str">
        <f>VLOOKUP(B20,Startlist!B:H,6,FALSE)</f>
        <v>PRINTSPORT</v>
      </c>
      <c r="H20" s="218" t="str">
        <f>IF(VLOOKUP(B20,Results!B:N,13,FALSE)="","Retired",VLOOKUP(B20,Results!B:N,13,FALSE))</f>
        <v>Retired</v>
      </c>
      <c r="I20" s="169"/>
    </row>
    <row r="21" spans="1:9" ht="15" customHeight="1">
      <c r="A21" s="99"/>
      <c r="B21" s="133">
        <v>11</v>
      </c>
      <c r="C21" s="100" t="str">
        <f>VLOOKUP(B21,Startlist!B:F,2,FALSE)</f>
        <v>R5</v>
      </c>
      <c r="D21" s="101" t="str">
        <f>CONCATENATE(VLOOKUP(B21,Startlist!B:H,3,FALSE)," / ",VLOOKUP(B21,Startlist!B:H,4,FALSE))</f>
        <v>Kalle Markkanen / Kristian Temonen</v>
      </c>
      <c r="E21" s="102" t="str">
        <f>VLOOKUP(B21,Startlist!B:F,5,FALSE)</f>
        <v>FIN</v>
      </c>
      <c r="F21" s="101" t="str">
        <f>VLOOKUP(B21,Startlist!B:H,7,FALSE)</f>
        <v>Skoda Fabia R5</v>
      </c>
      <c r="G21" s="101" t="str">
        <f>VLOOKUP(B21,Startlist!B:H,6,FALSE)</f>
        <v>PRINTSPORT</v>
      </c>
      <c r="H21" s="218" t="str">
        <f>IF(VLOOKUP(B21,Results!B:N,13,FALSE)="","Retired",VLOOKUP(B21,Results!B:N,13,FALSE))</f>
        <v>Retired</v>
      </c>
      <c r="I21" s="169"/>
    </row>
  </sheetData>
  <sheetProtection/>
  <autoFilter ref="A7:H21"/>
  <mergeCells count="3">
    <mergeCell ref="A2:H2"/>
    <mergeCell ref="A3:H3"/>
    <mergeCell ref="A4:H4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Windowsi kasutaja</cp:lastModifiedBy>
  <cp:lastPrinted>2020-11-14T14:05:02Z</cp:lastPrinted>
  <dcterms:created xsi:type="dcterms:W3CDTF">2004-09-28T13:23:33Z</dcterms:created>
  <dcterms:modified xsi:type="dcterms:W3CDTF">2020-11-14T14:33:26Z</dcterms:modified>
  <cp:category/>
  <cp:version/>
  <cp:contentType/>
  <cp:contentStatus/>
</cp:coreProperties>
</file>