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25" windowHeight="9015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<sst xmlns="http://schemas.openxmlformats.org/spreadsheetml/2006/main" count="212" uniqueCount="102">
  <si>
    <t>Start nr.</t>
  </si>
  <si>
    <t>Nimi</t>
  </si>
  <si>
    <t>trahv</t>
  </si>
  <si>
    <t>Aeg</t>
  </si>
  <si>
    <t>2 VOOR</t>
  </si>
  <si>
    <t>3 VOOR</t>
  </si>
  <si>
    <t>Klass</t>
  </si>
  <si>
    <t>Koht/kl.</t>
  </si>
  <si>
    <t>1 VOOR</t>
  </si>
  <si>
    <r>
      <t xml:space="preserve">KOKKU/ </t>
    </r>
    <r>
      <rPr>
        <b/>
        <sz val="7"/>
        <rFont val="Arial"/>
        <family val="2"/>
      </rPr>
      <t>kahe parima  aja summa</t>
    </r>
  </si>
  <si>
    <r>
      <t xml:space="preserve">KOHT/kl </t>
    </r>
    <r>
      <rPr>
        <b/>
        <sz val="7"/>
        <rFont val="Arial"/>
        <family val="2"/>
      </rPr>
      <t>kahe parima aja summa</t>
    </r>
  </si>
  <si>
    <r>
      <t xml:space="preserve">Parim aeg </t>
    </r>
    <r>
      <rPr>
        <sz val="7"/>
        <rFont val="Arial"/>
        <family val="2"/>
      </rPr>
      <t>mistahes voorus</t>
    </r>
  </si>
  <si>
    <t>4WD</t>
  </si>
  <si>
    <t>Ranno Bundsen</t>
  </si>
  <si>
    <t>Allan Kiviselg</t>
  </si>
  <si>
    <t>Alex Raadik</t>
  </si>
  <si>
    <t>Ardo Roo</t>
  </si>
  <si>
    <t>Hanno Hirv</t>
  </si>
  <si>
    <t>Tarmo Sergo</t>
  </si>
  <si>
    <t>Rauno Roo</t>
  </si>
  <si>
    <t>Marko Luhaoja</t>
  </si>
  <si>
    <t>Markus Abram</t>
  </si>
  <si>
    <t>Rauno-Olavi Ruut</t>
  </si>
  <si>
    <t>Martin Kutser</t>
  </si>
  <si>
    <t>Mirko Kaunis</t>
  </si>
  <si>
    <t>Heigo Sep</t>
  </si>
  <si>
    <t>Kalev Tartu</t>
  </si>
  <si>
    <t>Sirje Potisepp</t>
  </si>
  <si>
    <t>Naised</t>
  </si>
  <si>
    <t>Kristin Kutser</t>
  </si>
  <si>
    <t>Kati Riidak</t>
  </si>
  <si>
    <t>Annela Rohejärv</t>
  </si>
  <si>
    <t>2WD-S</t>
  </si>
  <si>
    <t>Madis Särekanno</t>
  </si>
  <si>
    <t>Enn Kasari</t>
  </si>
  <si>
    <t>Raik-Karl Aarma</t>
  </si>
  <si>
    <t>Enn Sups</t>
  </si>
  <si>
    <t>Jaan Kask</t>
  </si>
  <si>
    <t>Timo Kukk</t>
  </si>
  <si>
    <t>Mati Kutser</t>
  </si>
  <si>
    <t>2WD-V</t>
  </si>
  <si>
    <t>Tanel Mõts</t>
  </si>
  <si>
    <t>Janek Rööbing</t>
  </si>
  <si>
    <t>Taivo Sisas</t>
  </si>
  <si>
    <t>Margus Järvel</t>
  </si>
  <si>
    <t>Lembit Suit</t>
  </si>
  <si>
    <t>Ott Reinaas</t>
  </si>
  <si>
    <t>Jaanus Rööbing</t>
  </si>
  <si>
    <t>Esko Viirg</t>
  </si>
  <si>
    <t>Rein Villo</t>
  </si>
  <si>
    <t>ML</t>
  </si>
  <si>
    <t>Marko Eespakk</t>
  </si>
  <si>
    <t>Rain Pruul</t>
  </si>
  <si>
    <t>Ahto Moor</t>
  </si>
  <si>
    <t>Marko Laanesaar</t>
  </si>
  <si>
    <t>Kalle Kruusma</t>
  </si>
  <si>
    <t>Tarmo Remmet</t>
  </si>
  <si>
    <t>Kaimar Sildam</t>
  </si>
  <si>
    <t>2WDsport</t>
  </si>
  <si>
    <t>Stardiaeg</t>
  </si>
  <si>
    <t>Lõpuaeg</t>
  </si>
  <si>
    <t>Siim Aas</t>
  </si>
  <si>
    <t>Rainer Parik</t>
  </si>
  <si>
    <t>Jaanus Steinfeldt</t>
  </si>
  <si>
    <t>Tarmo Telling</t>
  </si>
  <si>
    <t>Ago Onton</t>
  </si>
  <si>
    <t>Aimur Pindis</t>
  </si>
  <si>
    <t>Heimar Puurmaa</t>
  </si>
  <si>
    <t>Oliver Ojaperv</t>
  </si>
  <si>
    <t>Tarmo Reineberk</t>
  </si>
  <si>
    <t>Oskar Georg Narusk</t>
  </si>
  <si>
    <t>Karl-Artur Viitra</t>
  </si>
  <si>
    <t>Peeter Silde</t>
  </si>
  <si>
    <t>Märt Heilik</t>
  </si>
  <si>
    <t>Veiko Kõopuu</t>
  </si>
  <si>
    <t>Priit Pööbel</t>
  </si>
  <si>
    <t>Taavi Piipuu</t>
  </si>
  <si>
    <t>Henno Kivirand</t>
  </si>
  <si>
    <t>Argo Must</t>
  </si>
  <si>
    <t>Hannes Männamets</t>
  </si>
  <si>
    <t>Rene Puda</t>
  </si>
  <si>
    <t>Mait Meesak</t>
  </si>
  <si>
    <t>Simo Saar</t>
  </si>
  <si>
    <t>Jaak Sarv</t>
  </si>
  <si>
    <t>Ivo Kruusi</t>
  </si>
  <si>
    <t>Simo Varblane</t>
  </si>
  <si>
    <t>Delvis Tõkke</t>
  </si>
  <si>
    <t>Raivo Sarv</t>
  </si>
  <si>
    <t>Sören Sisas</t>
  </si>
  <si>
    <t>Timo Varblane</t>
  </si>
  <si>
    <t>Margo Link</t>
  </si>
  <si>
    <t>Marko Kukuškin</t>
  </si>
  <si>
    <t>Margus Künnap</t>
  </si>
  <si>
    <t>Argo Kuutok</t>
  </si>
  <si>
    <t>Marek Link</t>
  </si>
  <si>
    <t>Kristen Kelement</t>
  </si>
  <si>
    <t>Imre Reisin</t>
  </si>
  <si>
    <t>31 disklaf</t>
  </si>
  <si>
    <t>DQ</t>
  </si>
  <si>
    <t>Katkest</t>
  </si>
  <si>
    <t>DNS</t>
  </si>
  <si>
    <t>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</si>
</sst>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  <numFmt numFmtId="165" formatCode="h:mm:ss.00"/>
    <numFmt numFmtId="166" formatCode="[h]:mm:ss.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7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22" fillId="18" borderId="5" applyNumberFormat="0" applyFont="0" applyAlignment="0" applyProtection="0"/>
    <xf numFmtId="0" fontId="12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16" borderId="9" applyNumberFormat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23" fillId="0" borderId="25" xfId="58" applyFont="1" applyBorder="1" applyAlignment="1">
      <alignment horizontal="center"/>
      <protection/>
    </xf>
    <xf numFmtId="0" fontId="23" fillId="0" borderId="26" xfId="60" applyFont="1" applyBorder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3" fillId="0" borderId="25" xfId="63" applyFont="1" applyBorder="1" applyAlignment="1">
      <alignment horizontal="center"/>
      <protection/>
    </xf>
    <xf numFmtId="0" fontId="23" fillId="0" borderId="25" xfId="65" applyFont="1" applyBorder="1" applyAlignment="1">
      <alignment horizontal="center"/>
      <protection/>
    </xf>
    <xf numFmtId="0" fontId="23" fillId="0" borderId="27" xfId="60" applyFont="1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1" fillId="19" borderId="36" xfId="0" applyFont="1" applyFill="1" applyBorder="1" applyAlignment="1">
      <alignment horizontal="center" vertical="center"/>
    </xf>
    <xf numFmtId="21" fontId="0" fillId="19" borderId="37" xfId="0" applyNumberFormat="1" applyFont="1" applyFill="1" applyBorder="1" applyAlignment="1">
      <alignment horizontal="center"/>
    </xf>
    <xf numFmtId="21" fontId="23" fillId="19" borderId="38" xfId="63" applyNumberFormat="1" applyFont="1" applyFill="1" applyBorder="1" applyAlignment="1">
      <alignment horizontal="center"/>
      <protection/>
    </xf>
    <xf numFmtId="21" fontId="23" fillId="19" borderId="37" xfId="63" applyNumberFormat="1" applyFont="1" applyFill="1" applyBorder="1" applyAlignment="1">
      <alignment horizontal="center"/>
      <protection/>
    </xf>
    <xf numFmtId="21" fontId="23" fillId="19" borderId="38" xfId="64" applyNumberFormat="1" applyFont="1" applyFill="1" applyBorder="1" applyAlignment="1">
      <alignment horizontal="center"/>
      <protection/>
    </xf>
    <xf numFmtId="21" fontId="23" fillId="19" borderId="37" xfId="64" applyNumberFormat="1" applyFont="1" applyFill="1" applyBorder="1" applyAlignment="1">
      <alignment horizontal="center"/>
      <protection/>
    </xf>
    <xf numFmtId="21" fontId="23" fillId="19" borderId="37" xfId="65" applyNumberFormat="1" applyFont="1" applyFill="1" applyBorder="1" applyAlignment="1">
      <alignment horizontal="center"/>
      <protection/>
    </xf>
    <xf numFmtId="165" fontId="0" fillId="19" borderId="28" xfId="0" applyNumberFormat="1" applyFont="1" applyFill="1" applyBorder="1" applyAlignment="1">
      <alignment/>
    </xf>
    <xf numFmtId="165" fontId="0" fillId="19" borderId="29" xfId="0" applyNumberFormat="1" applyFont="1" applyFill="1" applyBorder="1" applyAlignment="1">
      <alignment/>
    </xf>
    <xf numFmtId="165" fontId="0" fillId="19" borderId="39" xfId="0" applyNumberFormat="1" applyFont="1" applyFill="1" applyBorder="1" applyAlignment="1">
      <alignment/>
    </xf>
    <xf numFmtId="165" fontId="0" fillId="19" borderId="30" xfId="0" applyNumberFormat="1" applyFont="1" applyFill="1" applyBorder="1" applyAlignment="1">
      <alignment/>
    </xf>
    <xf numFmtId="165" fontId="0" fillId="19" borderId="40" xfId="0" applyNumberFormat="1" applyFont="1" applyFill="1" applyBorder="1" applyAlignment="1">
      <alignment/>
    </xf>
    <xf numFmtId="21" fontId="23" fillId="19" borderId="41" xfId="58" applyNumberFormat="1" applyFont="1" applyFill="1" applyBorder="1" applyAlignment="1">
      <alignment horizontal="center"/>
      <protection/>
    </xf>
    <xf numFmtId="21" fontId="23" fillId="19" borderId="42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21" fontId="23" fillId="19" borderId="15" xfId="60" applyNumberFormat="1" applyFont="1" applyFill="1" applyBorder="1" applyAlignment="1">
      <alignment horizontal="center"/>
      <protection/>
    </xf>
    <xf numFmtId="21" fontId="23" fillId="19" borderId="42" xfId="60" applyNumberFormat="1" applyFont="1" applyFill="1" applyBorder="1" applyAlignment="1">
      <alignment horizontal="center"/>
      <protection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19" borderId="26" xfId="0" applyNumberFormat="1" applyFont="1" applyFill="1" applyBorder="1" applyAlignment="1">
      <alignment/>
    </xf>
    <xf numFmtId="165" fontId="0" fillId="19" borderId="49" xfId="0" applyNumberFormat="1" applyFont="1" applyFill="1" applyBorder="1" applyAlignment="1">
      <alignment/>
    </xf>
    <xf numFmtId="165" fontId="0" fillId="19" borderId="27" xfId="0" applyNumberFormat="1" applyFont="1" applyFill="1" applyBorder="1" applyAlignment="1">
      <alignment/>
    </xf>
    <xf numFmtId="165" fontId="0" fillId="19" borderId="25" xfId="0" applyNumberFormat="1" applyFont="1" applyFill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21" fontId="0" fillId="19" borderId="33" xfId="0" applyNumberFormat="1" applyFont="1" applyFill="1" applyBorder="1" applyAlignment="1">
      <alignment/>
    </xf>
    <xf numFmtId="21" fontId="0" fillId="19" borderId="19" xfId="0" applyNumberFormat="1" applyFont="1" applyFill="1" applyBorder="1" applyAlignment="1">
      <alignment/>
    </xf>
    <xf numFmtId="21" fontId="0" fillId="19" borderId="20" xfId="0" applyNumberFormat="1" applyFont="1" applyFill="1" applyBorder="1" applyAlignment="1">
      <alignment/>
    </xf>
    <xf numFmtId="21" fontId="0" fillId="19" borderId="21" xfId="0" applyNumberFormat="1" applyFont="1" applyFill="1" applyBorder="1" applyAlignment="1">
      <alignment/>
    </xf>
    <xf numFmtId="165" fontId="23" fillId="19" borderId="25" xfId="58" applyNumberFormat="1" applyFont="1" applyFill="1" applyBorder="1" applyAlignment="1">
      <alignment horizontal="center"/>
      <protection/>
    </xf>
    <xf numFmtId="165" fontId="23" fillId="19" borderId="49" xfId="60" applyNumberFormat="1" applyFont="1" applyFill="1" applyBorder="1" applyAlignment="1">
      <alignment horizontal="center"/>
      <protection/>
    </xf>
    <xf numFmtId="165" fontId="23" fillId="19" borderId="25" xfId="60" applyNumberFormat="1" applyFont="1" applyFill="1" applyBorder="1" applyAlignment="1">
      <alignment horizontal="center"/>
      <protection/>
    </xf>
    <xf numFmtId="165" fontId="0" fillId="19" borderId="25" xfId="0" applyNumberFormat="1" applyFont="1" applyFill="1" applyBorder="1" applyAlignment="1">
      <alignment horizontal="center"/>
    </xf>
    <xf numFmtId="165" fontId="23" fillId="19" borderId="27" xfId="60" applyNumberFormat="1" applyFont="1" applyFill="1" applyBorder="1" applyAlignment="1">
      <alignment horizontal="center"/>
      <protection/>
    </xf>
    <xf numFmtId="165" fontId="23" fillId="19" borderId="49" xfId="63" applyNumberFormat="1" applyFont="1" applyFill="1" applyBorder="1" applyAlignment="1">
      <alignment horizontal="center"/>
      <protection/>
    </xf>
    <xf numFmtId="165" fontId="23" fillId="19" borderId="25" xfId="63" applyNumberFormat="1" applyFont="1" applyFill="1" applyBorder="1" applyAlignment="1">
      <alignment horizontal="center"/>
      <protection/>
    </xf>
    <xf numFmtId="165" fontId="23" fillId="19" borderId="49" xfId="64" applyNumberFormat="1" applyFont="1" applyFill="1" applyBorder="1" applyAlignment="1">
      <alignment horizontal="center"/>
      <protection/>
    </xf>
    <xf numFmtId="165" fontId="23" fillId="19" borderId="25" xfId="64" applyNumberFormat="1" applyFont="1" applyFill="1" applyBorder="1" applyAlignment="1">
      <alignment horizontal="center"/>
      <protection/>
    </xf>
    <xf numFmtId="165" fontId="23" fillId="19" borderId="27" xfId="64" applyNumberFormat="1" applyFont="1" applyFill="1" applyBorder="1" applyAlignment="1">
      <alignment horizontal="center"/>
      <protection/>
    </xf>
    <xf numFmtId="165" fontId="23" fillId="19" borderId="25" xfId="65" applyNumberFormat="1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3" fillId="0" borderId="39" xfId="64" applyFont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23" fillId="0" borderId="30" xfId="6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3" fillId="0" borderId="20" xfId="57" applyFont="1" applyFill="1" applyBorder="1" applyAlignment="1">
      <alignment horizontal="center"/>
      <protection/>
    </xf>
    <xf numFmtId="0" fontId="23" fillId="0" borderId="33" xfId="58" applyFont="1" applyFill="1" applyBorder="1" applyAlignment="1">
      <alignment horizontal="center"/>
      <protection/>
    </xf>
    <xf numFmtId="0" fontId="23" fillId="0" borderId="20" xfId="58" applyFont="1" applyFill="1" applyBorder="1" applyAlignment="1">
      <alignment horizontal="center"/>
      <protection/>
    </xf>
    <xf numFmtId="0" fontId="23" fillId="0" borderId="33" xfId="60" applyFont="1" applyFill="1" applyBorder="1" applyAlignment="1">
      <alignment horizontal="center"/>
      <protection/>
    </xf>
    <xf numFmtId="0" fontId="23" fillId="0" borderId="20" xfId="60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23" fillId="0" borderId="37" xfId="64" applyFont="1" applyFill="1" applyBorder="1" applyAlignment="1">
      <alignment horizontal="center"/>
      <protection/>
    </xf>
    <xf numFmtId="0" fontId="23" fillId="0" borderId="54" xfId="64" applyFont="1" applyFill="1" applyBorder="1" applyAlignment="1">
      <alignment horizontal="center"/>
      <protection/>
    </xf>
    <xf numFmtId="0" fontId="23" fillId="0" borderId="19" xfId="65" applyFont="1" applyFill="1" applyBorder="1" applyAlignment="1">
      <alignment horizontal="center"/>
      <protection/>
    </xf>
    <xf numFmtId="0" fontId="23" fillId="0" borderId="20" xfId="65" applyFont="1" applyFill="1" applyBorder="1" applyAlignment="1">
      <alignment horizontal="center"/>
      <protection/>
    </xf>
    <xf numFmtId="0" fontId="23" fillId="0" borderId="21" xfId="65" applyFont="1" applyFill="1" applyBorder="1" applyAlignment="1">
      <alignment horizontal="center"/>
      <protection/>
    </xf>
    <xf numFmtId="0" fontId="23" fillId="0" borderId="20" xfId="63" applyFont="1" applyFill="1" applyBorder="1" applyAlignment="1">
      <alignment horizontal="center"/>
      <protection/>
    </xf>
    <xf numFmtId="0" fontId="0" fillId="0" borderId="21" xfId="0" applyFont="1" applyFill="1" applyBorder="1" applyAlignment="1">
      <alignment horizontal="center"/>
    </xf>
    <xf numFmtId="165" fontId="0" fillId="0" borderId="17" xfId="0" applyNumberFormat="1" applyBorder="1" applyAlignment="1">
      <alignment/>
    </xf>
    <xf numFmtId="0" fontId="23" fillId="0" borderId="11" xfId="57" applyFont="1" applyBorder="1" applyAlignment="1">
      <alignment horizontal="center"/>
      <protection/>
    </xf>
    <xf numFmtId="21" fontId="23" fillId="19" borderId="11" xfId="57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1" fontId="0" fillId="19" borderId="11" xfId="0" applyNumberFormat="1" applyFont="1" applyFill="1" applyBorder="1" applyAlignment="1">
      <alignment/>
    </xf>
    <xf numFmtId="0" fontId="23" fillId="0" borderId="12" xfId="65" applyFont="1" applyBorder="1" applyAlignment="1">
      <alignment horizontal="center"/>
      <protection/>
    </xf>
    <xf numFmtId="21" fontId="23" fillId="19" borderId="12" xfId="65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21" fontId="0" fillId="19" borderId="12" xfId="0" applyNumberFormat="1" applyFont="1" applyFill="1" applyBorder="1" applyAlignment="1">
      <alignment/>
    </xf>
    <xf numFmtId="21" fontId="0" fillId="19" borderId="34" xfId="0" applyNumberFormat="1" applyFont="1" applyFill="1" applyBorder="1" applyAlignment="1">
      <alignment/>
    </xf>
    <xf numFmtId="21" fontId="0" fillId="19" borderId="52" xfId="0" applyNumberFormat="1" applyFont="1" applyFill="1" applyBorder="1" applyAlignment="1">
      <alignment/>
    </xf>
    <xf numFmtId="21" fontId="0" fillId="19" borderId="24" xfId="0" applyNumberFormat="1" applyFont="1" applyFill="1" applyBorder="1" applyAlignment="1">
      <alignment/>
    </xf>
    <xf numFmtId="21" fontId="0" fillId="19" borderId="22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65" fontId="0" fillId="0" borderId="43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19" borderId="55" xfId="0" applyNumberFormat="1" applyFont="1" applyFill="1" applyBorder="1" applyAlignment="1">
      <alignment/>
    </xf>
    <xf numFmtId="165" fontId="0" fillId="19" borderId="56" xfId="0" applyNumberFormat="1" applyFont="1" applyFill="1" applyBorder="1" applyAlignment="1">
      <alignment/>
    </xf>
    <xf numFmtId="165" fontId="0" fillId="19" borderId="57" xfId="0" applyNumberFormat="1" applyFont="1" applyFill="1" applyBorder="1" applyAlignment="1">
      <alignment/>
    </xf>
    <xf numFmtId="165" fontId="0" fillId="19" borderId="13" xfId="0" applyNumberFormat="1" applyFont="1" applyFill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23" fillId="19" borderId="27" xfId="58" applyNumberFormat="1" applyFont="1" applyFill="1" applyBorder="1" applyAlignment="1">
      <alignment horizontal="center"/>
      <protection/>
    </xf>
    <xf numFmtId="0" fontId="23" fillId="0" borderId="38" xfId="64" applyFont="1" applyFill="1" applyBorder="1" applyAlignment="1">
      <alignment horizontal="center"/>
      <protection/>
    </xf>
    <xf numFmtId="0" fontId="23" fillId="0" borderId="29" xfId="64" applyFont="1" applyBorder="1" applyAlignment="1">
      <alignment horizontal="center"/>
      <protection/>
    </xf>
    <xf numFmtId="21" fontId="23" fillId="19" borderId="16" xfId="60" applyNumberFormat="1" applyFont="1" applyFill="1" applyBorder="1" applyAlignment="1">
      <alignment horizontal="center"/>
      <protection/>
    </xf>
    <xf numFmtId="20" fontId="0" fillId="0" borderId="0" xfId="0" applyNumberFormat="1" applyFont="1" applyAlignment="1">
      <alignment/>
    </xf>
    <xf numFmtId="21" fontId="0" fillId="0" borderId="24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23" fillId="0" borderId="26" xfId="59" applyFont="1" applyBorder="1" applyAlignment="1">
      <alignment horizontal="center"/>
      <protection/>
    </xf>
    <xf numFmtId="21" fontId="23" fillId="19" borderId="42" xfId="58" applyNumberFormat="1" applyFont="1" applyFill="1" applyBorder="1" applyAlignment="1">
      <alignment horizontal="center"/>
      <protection/>
    </xf>
    <xf numFmtId="21" fontId="23" fillId="19" borderId="41" xfId="59" applyNumberFormat="1" applyFont="1" applyFill="1" applyBorder="1" applyAlignment="1">
      <alignment horizontal="center"/>
      <protection/>
    </xf>
    <xf numFmtId="165" fontId="23" fillId="19" borderId="26" xfId="59" applyNumberFormat="1" applyFont="1" applyFill="1" applyBorder="1" applyAlignment="1">
      <alignment horizontal="center"/>
      <protection/>
    </xf>
    <xf numFmtId="0" fontId="23" fillId="0" borderId="19" xfId="58" applyFont="1" applyFill="1" applyBorder="1" applyAlignment="1">
      <alignment horizontal="center"/>
      <protection/>
    </xf>
    <xf numFmtId="0" fontId="23" fillId="0" borderId="49" xfId="58" applyFont="1" applyBorder="1" applyAlignment="1">
      <alignment horizontal="center"/>
      <protection/>
    </xf>
    <xf numFmtId="165" fontId="23" fillId="19" borderId="53" xfId="58" applyNumberFormat="1" applyFont="1" applyFill="1" applyBorder="1" applyAlignment="1">
      <alignment horizontal="center"/>
      <protection/>
    </xf>
    <xf numFmtId="21" fontId="0" fillId="0" borderId="52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0" fontId="0" fillId="0" borderId="55" xfId="0" applyFont="1" applyBorder="1" applyAlignment="1">
      <alignment horizontal="center"/>
    </xf>
    <xf numFmtId="21" fontId="0" fillId="19" borderId="61" xfId="0" applyNumberFormat="1" applyFont="1" applyFill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5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165" fontId="0" fillId="19" borderId="53" xfId="0" applyNumberFormat="1" applyFont="1" applyFill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2" xfId="0" applyNumberFormat="1" applyBorder="1" applyAlignment="1">
      <alignment horizontal="center"/>
    </xf>
    <xf numFmtId="21" fontId="23" fillId="19" borderId="15" xfId="59" applyNumberFormat="1" applyFont="1" applyFill="1" applyBorder="1" applyAlignment="1">
      <alignment horizontal="center"/>
      <protection/>
    </xf>
    <xf numFmtId="21" fontId="0" fillId="0" borderId="22" xfId="0" applyNumberFormat="1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23" fillId="0" borderId="40" xfId="60" applyFont="1" applyBorder="1" applyAlignment="1">
      <alignment horizontal="center"/>
      <protection/>
    </xf>
    <xf numFmtId="21" fontId="23" fillId="19" borderId="0" xfId="60" applyNumberFormat="1" applyFont="1" applyFill="1" applyBorder="1" applyAlignment="1">
      <alignment horizontal="center"/>
      <protection/>
    </xf>
    <xf numFmtId="165" fontId="23" fillId="19" borderId="53" xfId="60" applyNumberFormat="1" applyFont="1" applyFill="1" applyBorder="1" applyAlignment="1">
      <alignment horizontal="center"/>
      <protection/>
    </xf>
    <xf numFmtId="0" fontId="23" fillId="0" borderId="20" xfId="64" applyFont="1" applyFill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21" fontId="23" fillId="19" borderId="21" xfId="64" applyNumberFormat="1" applyFont="1" applyFill="1" applyBorder="1" applyAlignment="1">
      <alignment horizontal="center"/>
      <protection/>
    </xf>
    <xf numFmtId="0" fontId="23" fillId="0" borderId="63" xfId="64" applyFont="1" applyFill="1" applyBorder="1" applyAlignment="1">
      <alignment horizontal="center"/>
      <protection/>
    </xf>
    <xf numFmtId="0" fontId="23" fillId="0" borderId="64" xfId="64" applyFont="1" applyBorder="1" applyAlignment="1">
      <alignment horizontal="center"/>
      <protection/>
    </xf>
    <xf numFmtId="21" fontId="23" fillId="19" borderId="63" xfId="64" applyNumberFormat="1" applyFont="1" applyFill="1" applyBorder="1" applyAlignment="1">
      <alignment horizontal="center"/>
      <protection/>
    </xf>
    <xf numFmtId="165" fontId="23" fillId="19" borderId="53" xfId="64" applyNumberFormat="1" applyFont="1" applyFill="1" applyBorder="1" applyAlignment="1">
      <alignment horizontal="center"/>
      <protection/>
    </xf>
    <xf numFmtId="0" fontId="23" fillId="0" borderId="37" xfId="65" applyFont="1" applyFill="1" applyBorder="1" applyAlignment="1">
      <alignment horizontal="center"/>
      <protection/>
    </xf>
    <xf numFmtId="0" fontId="23" fillId="0" borderId="19" xfId="64" applyFont="1" applyFill="1" applyBorder="1" applyAlignment="1">
      <alignment horizontal="center"/>
      <protection/>
    </xf>
    <xf numFmtId="0" fontId="23" fillId="0" borderId="39" xfId="65" applyFont="1" applyBorder="1" applyAlignment="1">
      <alignment horizontal="center"/>
      <protection/>
    </xf>
    <xf numFmtId="0" fontId="23" fillId="0" borderId="25" xfId="64" applyFont="1" applyBorder="1" applyAlignment="1">
      <alignment horizontal="center"/>
      <protection/>
    </xf>
    <xf numFmtId="165" fontId="0" fillId="0" borderId="14" xfId="0" applyNumberFormat="1" applyFont="1" applyBorder="1" applyAlignment="1">
      <alignment/>
    </xf>
    <xf numFmtId="21" fontId="0" fillId="19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1" fontId="23" fillId="19" borderId="63" xfId="65" applyNumberFormat="1" applyFont="1" applyFill="1" applyBorder="1" applyAlignment="1">
      <alignment horizontal="center"/>
      <protection/>
    </xf>
    <xf numFmtId="165" fontId="23" fillId="19" borderId="53" xfId="65" applyNumberFormat="1" applyFont="1" applyFill="1" applyBorder="1" applyAlignment="1">
      <alignment horizontal="center"/>
      <protection/>
    </xf>
    <xf numFmtId="165" fontId="0" fillId="0" borderId="55" xfId="0" applyNumberFormat="1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21" fontId="0" fillId="19" borderId="63" xfId="0" applyNumberFormat="1" applyFont="1" applyFill="1" applyBorder="1" applyAlignment="1">
      <alignment horizontal="center"/>
    </xf>
    <xf numFmtId="165" fontId="0" fillId="19" borderId="5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23" fillId="0" borderId="61" xfId="65" applyFont="1" applyFill="1" applyBorder="1" applyAlignment="1">
      <alignment horizontal="center"/>
      <protection/>
    </xf>
    <xf numFmtId="0" fontId="23" fillId="0" borderId="53" xfId="65" applyFont="1" applyBorder="1" applyAlignment="1">
      <alignment horizontal="center"/>
      <protection/>
    </xf>
    <xf numFmtId="0" fontId="23" fillId="0" borderId="33" xfId="65" applyFont="1" applyFill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21" fontId="23" fillId="19" borderId="65" xfId="65" applyNumberFormat="1" applyFont="1" applyFill="1" applyBorder="1" applyAlignment="1">
      <alignment horizontal="center"/>
      <protection/>
    </xf>
    <xf numFmtId="165" fontId="23" fillId="19" borderId="26" xfId="65" applyNumberFormat="1" applyFont="1" applyFill="1" applyBorder="1" applyAlignment="1">
      <alignment horizontal="center"/>
      <protection/>
    </xf>
    <xf numFmtId="165" fontId="0" fillId="0" borderId="66" xfId="0" applyNumberFormat="1" applyFont="1" applyBorder="1" applyAlignment="1">
      <alignment/>
    </xf>
    <xf numFmtId="0" fontId="23" fillId="0" borderId="33" xfId="57" applyFont="1" applyFill="1" applyBorder="1" applyAlignment="1">
      <alignment horizontal="center"/>
      <protection/>
    </xf>
    <xf numFmtId="0" fontId="1" fillId="19" borderId="67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/>
    </xf>
    <xf numFmtId="165" fontId="0" fillId="0" borderId="24" xfId="0" applyNumberFormat="1" applyFont="1" applyFill="1" applyBorder="1" applyAlignment="1">
      <alignment/>
    </xf>
    <xf numFmtId="21" fontId="0" fillId="0" borderId="24" xfId="0" applyNumberFormat="1" applyFont="1" applyFill="1" applyBorder="1" applyAlignment="1">
      <alignment/>
    </xf>
    <xf numFmtId="165" fontId="0" fillId="0" borderId="39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21" fontId="0" fillId="0" borderId="20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48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25" xfId="65" applyFont="1" applyFill="1" applyBorder="1" applyAlignment="1">
      <alignment horizontal="center"/>
      <protection/>
    </xf>
    <xf numFmtId="21" fontId="23" fillId="0" borderId="37" xfId="65" applyNumberFormat="1" applyFont="1" applyFill="1" applyBorder="1" applyAlignment="1">
      <alignment horizontal="center"/>
      <protection/>
    </xf>
    <xf numFmtId="165" fontId="23" fillId="0" borderId="25" xfId="65" applyNumberFormat="1" applyFont="1" applyFill="1" applyBorder="1" applyAlignment="1">
      <alignment horizontal="center"/>
      <protection/>
    </xf>
    <xf numFmtId="165" fontId="0" fillId="0" borderId="1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21" fontId="0" fillId="0" borderId="19" xfId="0" applyNumberFormat="1" applyFont="1" applyFill="1" applyBorder="1" applyAlignment="1">
      <alignment/>
    </xf>
    <xf numFmtId="165" fontId="0" fillId="0" borderId="49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23" fillId="0" borderId="37" xfId="58" applyFont="1" applyFill="1" applyBorder="1" applyAlignment="1">
      <alignment horizontal="center"/>
      <protection/>
    </xf>
    <xf numFmtId="0" fontId="23" fillId="0" borderId="39" xfId="58" applyFont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3" fillId="0" borderId="25" xfId="64" applyFont="1" applyFill="1" applyBorder="1" applyAlignment="1">
      <alignment horizontal="center"/>
      <protection/>
    </xf>
    <xf numFmtId="0" fontId="23" fillId="0" borderId="27" xfId="65" applyFont="1" applyFill="1" applyBorder="1" applyAlignment="1">
      <alignment horizontal="center"/>
      <protection/>
    </xf>
    <xf numFmtId="21" fontId="23" fillId="0" borderId="37" xfId="64" applyNumberFormat="1" applyFont="1" applyFill="1" applyBorder="1" applyAlignment="1">
      <alignment horizontal="center"/>
      <protection/>
    </xf>
    <xf numFmtId="21" fontId="23" fillId="0" borderId="54" xfId="65" applyNumberFormat="1" applyFont="1" applyFill="1" applyBorder="1" applyAlignment="1">
      <alignment horizontal="center"/>
      <protection/>
    </xf>
    <xf numFmtId="165" fontId="23" fillId="0" borderId="25" xfId="64" applyNumberFormat="1" applyFont="1" applyFill="1" applyBorder="1" applyAlignment="1">
      <alignment horizontal="center"/>
      <protection/>
    </xf>
    <xf numFmtId="165" fontId="23" fillId="0" borderId="27" xfId="65" applyNumberFormat="1" applyFont="1" applyFill="1" applyBorder="1" applyAlignment="1">
      <alignment horizontal="center"/>
      <protection/>
    </xf>
    <xf numFmtId="165" fontId="0" fillId="0" borderId="2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21" fontId="0" fillId="0" borderId="22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3" fillId="0" borderId="21" xfId="63" applyFont="1" applyFill="1" applyBorder="1" applyAlignment="1">
      <alignment horizontal="center"/>
      <protection/>
    </xf>
    <xf numFmtId="0" fontId="23" fillId="0" borderId="27" xfId="63" applyFont="1" applyFill="1" applyBorder="1" applyAlignment="1">
      <alignment horizontal="center"/>
      <protection/>
    </xf>
    <xf numFmtId="21" fontId="23" fillId="0" borderId="54" xfId="63" applyNumberFormat="1" applyFont="1" applyFill="1" applyBorder="1" applyAlignment="1">
      <alignment horizontal="center"/>
      <protection/>
    </xf>
    <xf numFmtId="165" fontId="23" fillId="0" borderId="27" xfId="63" applyNumberFormat="1" applyFont="1" applyFill="1" applyBorder="1" applyAlignment="1">
      <alignment horizontal="center"/>
      <protection/>
    </xf>
    <xf numFmtId="165" fontId="0" fillId="0" borderId="12" xfId="0" applyNumberFormat="1" applyFont="1" applyFill="1" applyBorder="1" applyAlignment="1">
      <alignment/>
    </xf>
    <xf numFmtId="165" fontId="23" fillId="19" borderId="11" xfId="57" applyNumberFormat="1" applyFont="1" applyFill="1" applyBorder="1" applyAlignment="1">
      <alignment horizontal="center"/>
      <protection/>
    </xf>
    <xf numFmtId="21" fontId="0" fillId="0" borderId="11" xfId="0" applyNumberFormat="1" applyFont="1" applyBorder="1" applyAlignment="1">
      <alignment/>
    </xf>
    <xf numFmtId="0" fontId="23" fillId="0" borderId="43" xfId="57" applyFont="1" applyBorder="1" applyAlignment="1">
      <alignment horizontal="center"/>
      <protection/>
    </xf>
    <xf numFmtId="21" fontId="23" fillId="19" borderId="43" xfId="57" applyNumberFormat="1" applyFont="1" applyFill="1" applyBorder="1" applyAlignment="1">
      <alignment horizontal="center"/>
      <protection/>
    </xf>
    <xf numFmtId="165" fontId="23" fillId="19" borderId="43" xfId="57" applyNumberFormat="1" applyFont="1" applyFill="1" applyBorder="1" applyAlignment="1">
      <alignment horizont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21" fontId="0" fillId="19" borderId="43" xfId="0" applyNumberFormat="1" applyFont="1" applyFill="1" applyBorder="1" applyAlignment="1">
      <alignment/>
    </xf>
    <xf numFmtId="165" fontId="23" fillId="19" borderId="12" xfId="65" applyNumberFormat="1" applyFont="1" applyFill="1" applyBorder="1" applyAlignment="1">
      <alignment horizontal="center"/>
      <protection/>
    </xf>
    <xf numFmtId="165" fontId="0" fillId="19" borderId="66" xfId="0" applyNumberFormat="1" applyFont="1" applyFill="1" applyBorder="1" applyAlignment="1">
      <alignment/>
    </xf>
    <xf numFmtId="165" fontId="0" fillId="0" borderId="24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48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21" fontId="0" fillId="0" borderId="24" xfId="0" applyNumberFormat="1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19" borderId="32" xfId="0" applyFont="1" applyFill="1" applyBorder="1" applyAlignment="1">
      <alignment horizontal="center"/>
    </xf>
    <xf numFmtId="0" fontId="0" fillId="19" borderId="6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19" borderId="31" xfId="0" applyFont="1" applyFill="1" applyBorder="1" applyAlignment="1">
      <alignment horizontal="center"/>
    </xf>
    <xf numFmtId="0" fontId="0" fillId="19" borderId="72" xfId="0" applyFont="1" applyFill="1" applyBorder="1" applyAlignment="1">
      <alignment horizontal="center"/>
    </xf>
  </cellXfs>
  <cellStyles count="6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tekst" xfId="41"/>
    <cellStyle name="Hyperlink" xfId="42"/>
    <cellStyle name="Kokku" xfId="43"/>
    <cellStyle name="Kontrolli lahtrit" xfId="44"/>
    <cellStyle name="Lingitud lahter" xfId="45"/>
    <cellStyle name="Märkus" xfId="46"/>
    <cellStyle name="Märkus 10" xfId="47"/>
    <cellStyle name="Märkus 2" xfId="48"/>
    <cellStyle name="Märkus 3" xfId="49"/>
    <cellStyle name="Märkus 4" xfId="50"/>
    <cellStyle name="Märkus 5" xfId="51"/>
    <cellStyle name="Märkus 6" xfId="52"/>
    <cellStyle name="Märkus 7" xfId="53"/>
    <cellStyle name="Märkus 8" xfId="54"/>
    <cellStyle name="Märkus 9" xfId="55"/>
    <cellStyle name="Neutraalne" xfId="56"/>
    <cellStyle name="Normaallaad 10" xfId="57"/>
    <cellStyle name="Normaallaad 2" xfId="58"/>
    <cellStyle name="Normaallaad 3" xfId="59"/>
    <cellStyle name="Normaallaad 4" xfId="60"/>
    <cellStyle name="Normaallaad 5" xfId="61"/>
    <cellStyle name="Normaallaad 6" xfId="62"/>
    <cellStyle name="Normaallaad 7" xfId="63"/>
    <cellStyle name="Normaallaad 8" xfId="64"/>
    <cellStyle name="Normaallaad 9" xfId="65"/>
    <cellStyle name="Pealkiri" xfId="66"/>
    <cellStyle name="Pealkiri 1" xfId="67"/>
    <cellStyle name="Pealkiri 2" xfId="68"/>
    <cellStyle name="Pealkiri 3" xfId="69"/>
    <cellStyle name="Pealkiri 4" xfId="70"/>
    <cellStyle name="Percent" xfId="71"/>
    <cellStyle name="Rõhk1" xfId="72"/>
    <cellStyle name="Rõhk2" xfId="73"/>
    <cellStyle name="Rõhk3" xfId="74"/>
    <cellStyle name="Rõhk4" xfId="75"/>
    <cellStyle name="Rõhk5" xfId="76"/>
    <cellStyle name="Rõhk6" xfId="77"/>
    <cellStyle name="Selgitav tekst" xfId="78"/>
    <cellStyle name="Sisestus" xfId="79"/>
    <cellStyle name="Väljund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0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28125" style="5" customWidth="1"/>
    <col min="2" max="2" width="18.421875" style="1" bestFit="1" customWidth="1"/>
    <col min="3" max="3" width="9.28125" style="1" customWidth="1"/>
    <col min="4" max="4" width="9.7109375" style="1" hidden="1" customWidth="1"/>
    <col min="5" max="5" width="10.7109375" style="1" hidden="1" customWidth="1"/>
    <col min="6" max="6" width="9.7109375" style="1" customWidth="1"/>
    <col min="7" max="7" width="10.57421875" style="1" customWidth="1"/>
    <col min="8" max="8" width="8.00390625" style="1" customWidth="1"/>
    <col min="9" max="9" width="9.7109375" style="1" hidden="1" customWidth="1"/>
    <col min="10" max="10" width="10.7109375" style="1" hidden="1" customWidth="1"/>
    <col min="11" max="11" width="9.7109375" style="1" customWidth="1"/>
    <col min="12" max="12" width="10.57421875" style="1" customWidth="1"/>
    <col min="13" max="13" width="8.00390625" style="1" customWidth="1"/>
    <col min="14" max="14" width="9.57421875" style="1" hidden="1" customWidth="1"/>
    <col min="15" max="15" width="10.7109375" style="1" hidden="1" customWidth="1"/>
    <col min="16" max="16" width="9.57421875" style="1" customWidth="1"/>
    <col min="17" max="17" width="9.7109375" style="1" customWidth="1"/>
    <col min="18" max="18" width="8.00390625" style="1" customWidth="1"/>
    <col min="19" max="19" width="10.140625" style="1" customWidth="1"/>
    <col min="20" max="20" width="9.00390625" style="1" customWidth="1"/>
    <col min="21" max="21" width="10.57421875" style="0" customWidth="1"/>
    <col min="22" max="22" width="9.7109375" style="0" bestFit="1" customWidth="1"/>
  </cols>
  <sheetData>
    <row r="1" spans="3:9" ht="12.75">
      <c r="C1" s="2"/>
      <c r="D1" s="2"/>
      <c r="E1" s="2"/>
      <c r="I1" s="1" t="s">
        <v>97</v>
      </c>
    </row>
    <row r="2" spans="2:16" ht="13.5" thickBot="1">
      <c r="B2" s="143"/>
      <c r="F2" s="2"/>
      <c r="I2" s="2"/>
      <c r="J2" s="2"/>
      <c r="K2" s="2"/>
      <c r="N2" s="2"/>
      <c r="O2" s="2"/>
      <c r="P2" s="2"/>
    </row>
    <row r="3" spans="1:21" ht="12.75" customHeight="1" thickBot="1">
      <c r="A3" s="274"/>
      <c r="B3" s="275"/>
      <c r="C3" s="276"/>
      <c r="D3" s="33"/>
      <c r="E3" s="33"/>
      <c r="F3" s="269" t="s">
        <v>8</v>
      </c>
      <c r="G3" s="270"/>
      <c r="H3" s="271"/>
      <c r="I3" s="282"/>
      <c r="J3" s="283"/>
      <c r="K3" s="269" t="s">
        <v>4</v>
      </c>
      <c r="L3" s="270"/>
      <c r="M3" s="271"/>
      <c r="N3" s="272"/>
      <c r="O3" s="273"/>
      <c r="P3" s="269" t="s">
        <v>5</v>
      </c>
      <c r="Q3" s="270"/>
      <c r="R3" s="271"/>
      <c r="S3" s="277" t="s">
        <v>9</v>
      </c>
      <c r="T3" s="280" t="s">
        <v>10</v>
      </c>
      <c r="U3" s="277" t="s">
        <v>11</v>
      </c>
    </row>
    <row r="4" spans="1:21" ht="27.75" customHeight="1" thickBot="1">
      <c r="A4" s="201" t="s">
        <v>0</v>
      </c>
      <c r="B4" s="85" t="s">
        <v>1</v>
      </c>
      <c r="C4" s="86" t="s">
        <v>6</v>
      </c>
      <c r="D4" s="34" t="s">
        <v>59</v>
      </c>
      <c r="E4" s="39" t="s">
        <v>60</v>
      </c>
      <c r="F4" s="38" t="s">
        <v>2</v>
      </c>
      <c r="G4" s="58" t="s">
        <v>3</v>
      </c>
      <c r="H4" s="60" t="s">
        <v>7</v>
      </c>
      <c r="I4" s="200" t="s">
        <v>59</v>
      </c>
      <c r="J4" s="39" t="s">
        <v>60</v>
      </c>
      <c r="K4" s="59" t="s">
        <v>2</v>
      </c>
      <c r="L4" s="58" t="s">
        <v>3</v>
      </c>
      <c r="M4" s="60" t="s">
        <v>7</v>
      </c>
      <c r="N4" s="39" t="s">
        <v>59</v>
      </c>
      <c r="O4" s="39" t="s">
        <v>60</v>
      </c>
      <c r="P4" s="38" t="s">
        <v>2</v>
      </c>
      <c r="Q4" s="58" t="s">
        <v>3</v>
      </c>
      <c r="R4" s="58" t="s">
        <v>7</v>
      </c>
      <c r="S4" s="279"/>
      <c r="T4" s="281"/>
      <c r="U4" s="278"/>
    </row>
    <row r="5" spans="1:22" ht="12.75">
      <c r="A5" s="92">
        <v>2</v>
      </c>
      <c r="B5" s="54" t="s">
        <v>14</v>
      </c>
      <c r="C5" s="146" t="s">
        <v>12</v>
      </c>
      <c r="D5" s="148">
        <v>0.8402777777777778</v>
      </c>
      <c r="E5" s="149">
        <v>0.8413616898148147</v>
      </c>
      <c r="F5" s="19"/>
      <c r="G5" s="3">
        <f aca="true" t="shared" si="0" ref="G5:G14">(E5-D5+F5)</f>
        <v>0.0010839120370369493</v>
      </c>
      <c r="H5" s="129">
        <v>1</v>
      </c>
      <c r="I5" s="114">
        <v>0.8881944444444444</v>
      </c>
      <c r="J5" s="46">
        <v>0.8894520833333334</v>
      </c>
      <c r="K5" s="36"/>
      <c r="L5" s="37">
        <f aca="true" t="shared" si="1" ref="L5:L16">(J5-I5+K5)</f>
        <v>0.0012576388888889678</v>
      </c>
      <c r="M5" s="29">
        <v>1</v>
      </c>
      <c r="N5" s="70">
        <v>0.9381944444444444</v>
      </c>
      <c r="O5" s="64">
        <v>0.9393596064814815</v>
      </c>
      <c r="P5" s="19"/>
      <c r="Q5" s="3">
        <f aca="true" t="shared" si="2" ref="Q5:Q15">(O5-N5+P5)</f>
        <v>0.001165162037037093</v>
      </c>
      <c r="R5" s="10"/>
      <c r="S5" s="61">
        <f aca="true" t="shared" si="3" ref="S5:S14">((SUM(G5,L5,Q5))-(MAX(G5,L5,Q5)))</f>
        <v>0.0022490740740740423</v>
      </c>
      <c r="T5" s="11">
        <v>1</v>
      </c>
      <c r="U5" s="13">
        <f aca="true" t="shared" si="4" ref="U5:U16">MIN(G5,L5,Q5)</f>
        <v>0.0010839120370369493</v>
      </c>
      <c r="V5" s="35"/>
    </row>
    <row r="6" spans="1:22" ht="13.5" thickBot="1">
      <c r="A6" s="93">
        <v>1</v>
      </c>
      <c r="B6" s="145" t="s">
        <v>13</v>
      </c>
      <c r="C6" s="23" t="s">
        <v>12</v>
      </c>
      <c r="D6" s="147">
        <v>0.8399305555555556</v>
      </c>
      <c r="E6" s="74">
        <v>0.841034375</v>
      </c>
      <c r="F6" s="20"/>
      <c r="G6" s="3">
        <f t="shared" si="0"/>
        <v>0.001103819444444376</v>
      </c>
      <c r="H6" s="129">
        <v>2</v>
      </c>
      <c r="I6" s="182">
        <v>0.8878472222222222</v>
      </c>
      <c r="J6" s="47">
        <v>0.8891313657407407</v>
      </c>
      <c r="K6" s="15"/>
      <c r="L6" s="20">
        <f t="shared" si="1"/>
        <v>0.0012841435185184658</v>
      </c>
      <c r="M6" s="30">
        <v>2</v>
      </c>
      <c r="N6" s="71">
        <v>0.9378472222222222</v>
      </c>
      <c r="O6" s="65">
        <v>0.9389952546296296</v>
      </c>
      <c r="P6" s="19"/>
      <c r="Q6" s="4">
        <f t="shared" si="2"/>
        <v>0.0011480324074074622</v>
      </c>
      <c r="R6" s="10"/>
      <c r="S6" s="62">
        <f t="shared" si="3"/>
        <v>0.0022518518518518382</v>
      </c>
      <c r="T6" s="11">
        <v>2</v>
      </c>
      <c r="U6" s="13">
        <f t="shared" si="4"/>
        <v>0.001103819444444376</v>
      </c>
      <c r="V6" s="35"/>
    </row>
    <row r="7" spans="1:22" ht="12.75">
      <c r="A7" s="93">
        <v>12</v>
      </c>
      <c r="B7" s="53" t="s">
        <v>15</v>
      </c>
      <c r="C7" s="23" t="s">
        <v>12</v>
      </c>
      <c r="D7" s="148">
        <v>0.8427083333333334</v>
      </c>
      <c r="E7" s="74">
        <v>0.843924074074074</v>
      </c>
      <c r="F7" s="20"/>
      <c r="G7" s="3">
        <f t="shared" si="0"/>
        <v>0.0012157407407406007</v>
      </c>
      <c r="H7" s="129">
        <v>4</v>
      </c>
      <c r="I7" s="182">
        <v>0.8909722222222222</v>
      </c>
      <c r="J7" s="47">
        <v>0.8922643518518519</v>
      </c>
      <c r="K7" s="15">
        <v>0.00011574074074074073</v>
      </c>
      <c r="L7" s="20">
        <f t="shared" si="1"/>
        <v>0.0014078703703705087</v>
      </c>
      <c r="M7" s="30">
        <v>7</v>
      </c>
      <c r="N7" s="71">
        <v>0.940625</v>
      </c>
      <c r="O7" s="65">
        <v>0.9418563657407407</v>
      </c>
      <c r="P7" s="19"/>
      <c r="Q7" s="4">
        <f t="shared" si="2"/>
        <v>0.0012313657407406753</v>
      </c>
      <c r="R7" s="10"/>
      <c r="S7" s="62">
        <f t="shared" si="3"/>
        <v>0.002447106481481276</v>
      </c>
      <c r="T7" s="11">
        <v>3</v>
      </c>
      <c r="U7" s="13">
        <f t="shared" si="4"/>
        <v>0.0012157407407406007</v>
      </c>
      <c r="V7" s="35"/>
    </row>
    <row r="8" spans="1:22" ht="13.5" thickBot="1">
      <c r="A8" s="93">
        <v>3</v>
      </c>
      <c r="B8" s="53" t="s">
        <v>19</v>
      </c>
      <c r="C8" s="23" t="s">
        <v>12</v>
      </c>
      <c r="D8" s="147">
        <v>0.840625</v>
      </c>
      <c r="E8" s="74">
        <v>0.8418299768518519</v>
      </c>
      <c r="F8" s="20"/>
      <c r="G8" s="3">
        <f t="shared" si="0"/>
        <v>0.0012049768518519466</v>
      </c>
      <c r="H8" s="129">
        <v>3</v>
      </c>
      <c r="I8" s="116">
        <v>0.8885416666666667</v>
      </c>
      <c r="J8" s="48">
        <v>0.8898834490740741</v>
      </c>
      <c r="K8" s="16"/>
      <c r="L8" s="20">
        <f t="shared" si="1"/>
        <v>0.0013417824074074547</v>
      </c>
      <c r="M8" s="30">
        <v>5</v>
      </c>
      <c r="N8" s="71">
        <v>0.9385416666666666</v>
      </c>
      <c r="O8" s="65">
        <v>0.939787037037037</v>
      </c>
      <c r="P8" s="19"/>
      <c r="Q8" s="4">
        <f t="shared" si="2"/>
        <v>0.0012453703703704244</v>
      </c>
      <c r="R8" s="10"/>
      <c r="S8" s="62">
        <f t="shared" si="3"/>
        <v>0.002450347222222371</v>
      </c>
      <c r="T8" s="11">
        <v>4</v>
      </c>
      <c r="U8" s="13">
        <f t="shared" si="4"/>
        <v>0.0012049768518519466</v>
      </c>
      <c r="V8" s="35"/>
    </row>
    <row r="9" spans="1:22" ht="12.75">
      <c r="A9" s="93">
        <v>5</v>
      </c>
      <c r="B9" s="53" t="s">
        <v>62</v>
      </c>
      <c r="C9" s="23" t="s">
        <v>12</v>
      </c>
      <c r="D9" s="51">
        <v>0.841319444444444</v>
      </c>
      <c r="E9" s="74">
        <v>0.8426150462962964</v>
      </c>
      <c r="F9" s="20"/>
      <c r="G9" s="3">
        <f t="shared" si="0"/>
        <v>0.0012956018518524015</v>
      </c>
      <c r="H9" s="129">
        <v>5</v>
      </c>
      <c r="I9" s="182">
        <v>0.889236111111111</v>
      </c>
      <c r="J9" s="47">
        <v>0.8905430555555555</v>
      </c>
      <c r="K9" s="15"/>
      <c r="L9" s="20">
        <f t="shared" si="1"/>
        <v>0.0013069444444444578</v>
      </c>
      <c r="M9" s="30">
        <v>3</v>
      </c>
      <c r="N9" s="71">
        <v>0.938888888888889</v>
      </c>
      <c r="O9" s="65">
        <v>0.9401024305555555</v>
      </c>
      <c r="P9" s="19"/>
      <c r="Q9" s="4">
        <f t="shared" si="2"/>
        <v>0.00121354166666654</v>
      </c>
      <c r="R9" s="10"/>
      <c r="S9" s="62">
        <f t="shared" si="3"/>
        <v>0.0025091435185189415</v>
      </c>
      <c r="T9" s="11">
        <v>5</v>
      </c>
      <c r="U9" s="13">
        <f t="shared" si="4"/>
        <v>0.00121354166666654</v>
      </c>
      <c r="V9" s="35"/>
    </row>
    <row r="10" spans="1:22" ht="13.5" thickBot="1">
      <c r="A10" s="93">
        <v>17</v>
      </c>
      <c r="B10" s="53" t="s">
        <v>16</v>
      </c>
      <c r="C10" s="23" t="s">
        <v>12</v>
      </c>
      <c r="D10" s="52">
        <v>0.843402777777778</v>
      </c>
      <c r="E10" s="74">
        <v>0.8447496527777778</v>
      </c>
      <c r="F10" s="144">
        <v>0.00011574074074074073</v>
      </c>
      <c r="G10" s="3">
        <f t="shared" si="0"/>
        <v>0.0014626157407405993</v>
      </c>
      <c r="H10" s="129">
        <v>8</v>
      </c>
      <c r="I10" s="182">
        <v>0.8947916666666668</v>
      </c>
      <c r="J10" s="47">
        <v>0.8961265046296297</v>
      </c>
      <c r="K10" s="15"/>
      <c r="L10" s="20">
        <f t="shared" si="1"/>
        <v>0.0013348379629629648</v>
      </c>
      <c r="M10" s="30">
        <v>4</v>
      </c>
      <c r="N10" s="71">
        <v>0.9413194444444444</v>
      </c>
      <c r="O10" s="65">
        <v>0.9425804398148148</v>
      </c>
      <c r="P10" s="19"/>
      <c r="Q10" s="4">
        <f t="shared" si="2"/>
        <v>0.001260995370370388</v>
      </c>
      <c r="R10" s="10"/>
      <c r="S10" s="62">
        <f t="shared" si="3"/>
        <v>0.0025958333333333528</v>
      </c>
      <c r="T10" s="11">
        <v>6</v>
      </c>
      <c r="U10" s="13">
        <f t="shared" si="4"/>
        <v>0.001260995370370388</v>
      </c>
      <c r="V10" s="35"/>
    </row>
    <row r="11" spans="1:22" ht="13.5" thickBot="1">
      <c r="A11" s="93">
        <v>11</v>
      </c>
      <c r="B11" s="53" t="s">
        <v>64</v>
      </c>
      <c r="C11" s="23" t="s">
        <v>12</v>
      </c>
      <c r="D11" s="51">
        <v>0.842361111111111</v>
      </c>
      <c r="E11" s="74">
        <v>0.8436641203703704</v>
      </c>
      <c r="F11" s="20"/>
      <c r="G11" s="3">
        <f t="shared" si="0"/>
        <v>0.0013030092592594134</v>
      </c>
      <c r="H11" s="129">
        <v>6</v>
      </c>
      <c r="I11" s="182">
        <v>0.890625</v>
      </c>
      <c r="J11" s="47">
        <v>0.8921167824074074</v>
      </c>
      <c r="K11" s="15">
        <v>0.00011574074074074073</v>
      </c>
      <c r="L11" s="20">
        <f t="shared" si="1"/>
        <v>0.0016075231481481789</v>
      </c>
      <c r="M11" s="30">
        <v>11</v>
      </c>
      <c r="N11" s="71">
        <v>0.9402777777777778</v>
      </c>
      <c r="O11" s="65">
        <v>0.941582986111111</v>
      </c>
      <c r="P11" s="19"/>
      <c r="Q11" s="4">
        <f t="shared" si="2"/>
        <v>0.001305208333333252</v>
      </c>
      <c r="R11" s="10"/>
      <c r="S11" s="62">
        <f t="shared" si="3"/>
        <v>0.0026082175925926654</v>
      </c>
      <c r="T11" s="11">
        <v>7</v>
      </c>
      <c r="U11" s="13">
        <f t="shared" si="4"/>
        <v>0.0013030092592594134</v>
      </c>
      <c r="V11" s="35"/>
    </row>
    <row r="12" spans="1:22" ht="13.5" thickBot="1">
      <c r="A12" s="93">
        <v>7</v>
      </c>
      <c r="B12" s="53" t="s">
        <v>17</v>
      </c>
      <c r="C12" s="23" t="s">
        <v>12</v>
      </c>
      <c r="D12" s="148">
        <v>0.841666666666666</v>
      </c>
      <c r="E12" s="74">
        <v>0.8430884259259259</v>
      </c>
      <c r="F12" s="144">
        <v>0.00011574074074074073</v>
      </c>
      <c r="G12" s="3">
        <f t="shared" si="0"/>
        <v>0.0015375000000006544</v>
      </c>
      <c r="H12" s="129">
        <v>10</v>
      </c>
      <c r="I12" s="182">
        <v>0.8895833333333334</v>
      </c>
      <c r="J12" s="47">
        <v>0.8909729166666667</v>
      </c>
      <c r="K12" s="15"/>
      <c r="L12" s="20">
        <f t="shared" si="1"/>
        <v>0.0013895833333332774</v>
      </c>
      <c r="M12" s="30">
        <v>6</v>
      </c>
      <c r="N12" s="71">
        <v>0.9392361111111112</v>
      </c>
      <c r="O12" s="65">
        <v>0.9404892361111111</v>
      </c>
      <c r="P12" s="19"/>
      <c r="Q12" s="4">
        <f t="shared" si="2"/>
        <v>0.001253124999999966</v>
      </c>
      <c r="R12" s="10"/>
      <c r="S12" s="62">
        <f t="shared" si="3"/>
        <v>0.0026427083333332435</v>
      </c>
      <c r="T12" s="11">
        <v>8</v>
      </c>
      <c r="U12" s="13">
        <f t="shared" si="4"/>
        <v>0.001253124999999966</v>
      </c>
      <c r="V12" s="35"/>
    </row>
    <row r="13" spans="1:22" ht="12.75">
      <c r="A13" s="93">
        <v>9</v>
      </c>
      <c r="B13" s="53" t="s">
        <v>63</v>
      </c>
      <c r="C13" s="23" t="s">
        <v>12</v>
      </c>
      <c r="D13" s="51">
        <v>0.842013888888889</v>
      </c>
      <c r="E13" s="74">
        <v>0.8434717592592592</v>
      </c>
      <c r="F13" s="20"/>
      <c r="G13" s="3">
        <f t="shared" si="0"/>
        <v>0.0014578703703702622</v>
      </c>
      <c r="H13" s="129">
        <v>7</v>
      </c>
      <c r="I13" s="182">
        <v>0.8899305555555556</v>
      </c>
      <c r="J13" s="47">
        <v>0.8913936342592592</v>
      </c>
      <c r="K13" s="15"/>
      <c r="L13" s="20">
        <f t="shared" si="1"/>
        <v>0.0014630787037036574</v>
      </c>
      <c r="M13" s="30">
        <v>8</v>
      </c>
      <c r="N13" s="71">
        <v>0.9395833333333333</v>
      </c>
      <c r="O13" s="65">
        <v>0.9408738425925925</v>
      </c>
      <c r="P13" s="19"/>
      <c r="Q13" s="4">
        <f t="shared" si="2"/>
        <v>0.0012905092592592204</v>
      </c>
      <c r="R13" s="10"/>
      <c r="S13" s="62">
        <f t="shared" si="3"/>
        <v>0.0027483796296294827</v>
      </c>
      <c r="T13" s="11">
        <v>9</v>
      </c>
      <c r="U13" s="13">
        <f t="shared" si="4"/>
        <v>0.0012905092592592204</v>
      </c>
      <c r="V13" s="35"/>
    </row>
    <row r="14" spans="1:22" ht="13.5" thickBot="1">
      <c r="A14" s="93">
        <v>16</v>
      </c>
      <c r="B14" s="53" t="s">
        <v>66</v>
      </c>
      <c r="C14" s="23" t="s">
        <v>12</v>
      </c>
      <c r="D14" s="147">
        <v>0.843055555555556</v>
      </c>
      <c r="E14" s="74">
        <v>0.8444488425925926</v>
      </c>
      <c r="F14" s="144">
        <v>0.00023148148148148146</v>
      </c>
      <c r="G14" s="3">
        <f t="shared" si="0"/>
        <v>0.0016247685185180427</v>
      </c>
      <c r="H14" s="129">
        <v>11</v>
      </c>
      <c r="I14" s="182">
        <v>0.8913194444444444</v>
      </c>
      <c r="J14" s="47">
        <v>0.8928119212962963</v>
      </c>
      <c r="K14" s="15"/>
      <c r="L14" s="20">
        <f t="shared" si="1"/>
        <v>0.0014924768518518317</v>
      </c>
      <c r="M14" s="30">
        <v>9</v>
      </c>
      <c r="N14" s="71">
        <v>0.9409722222222222</v>
      </c>
      <c r="O14" s="65">
        <v>0.9422800925925926</v>
      </c>
      <c r="P14" s="19"/>
      <c r="Q14" s="4">
        <f t="shared" si="2"/>
        <v>0.0013078703703703898</v>
      </c>
      <c r="R14" s="10"/>
      <c r="S14" s="62">
        <f t="shared" si="3"/>
        <v>0.002800347222222222</v>
      </c>
      <c r="T14" s="11">
        <v>10</v>
      </c>
      <c r="U14" s="13">
        <f t="shared" si="4"/>
        <v>0.0013078703703703898</v>
      </c>
      <c r="V14" s="35"/>
    </row>
    <row r="15" spans="1:22" ht="12.75">
      <c r="A15" s="93">
        <v>10</v>
      </c>
      <c r="B15" s="53" t="s">
        <v>18</v>
      </c>
      <c r="C15" s="23" t="s">
        <v>12</v>
      </c>
      <c r="D15" s="51"/>
      <c r="E15" s="74"/>
      <c r="F15" s="20"/>
      <c r="G15" s="259" t="s">
        <v>100</v>
      </c>
      <c r="H15" s="129"/>
      <c r="I15" s="116">
        <v>0.8902777777777778</v>
      </c>
      <c r="J15" s="48">
        <v>0.8919314814814815</v>
      </c>
      <c r="K15" s="16"/>
      <c r="L15" s="20">
        <f t="shared" si="1"/>
        <v>0.0016537037037036573</v>
      </c>
      <c r="M15" s="30">
        <v>12</v>
      </c>
      <c r="N15" s="71">
        <v>0.9399305555555556</v>
      </c>
      <c r="O15" s="65">
        <v>0.9413039351851852</v>
      </c>
      <c r="P15" s="19"/>
      <c r="Q15" s="4">
        <f t="shared" si="2"/>
        <v>0.0013733796296295786</v>
      </c>
      <c r="R15" s="10"/>
      <c r="S15" s="62">
        <f>SUM(L15,Q15)</f>
        <v>0.003027083333333236</v>
      </c>
      <c r="T15" s="11">
        <v>11</v>
      </c>
      <c r="U15" s="13">
        <f t="shared" si="4"/>
        <v>0.0013733796296295786</v>
      </c>
      <c r="V15" s="35"/>
    </row>
    <row r="16" spans="1:22" ht="13.5" thickBot="1">
      <c r="A16" s="93">
        <v>4</v>
      </c>
      <c r="B16" s="53" t="s">
        <v>61</v>
      </c>
      <c r="C16" s="23" t="s">
        <v>12</v>
      </c>
      <c r="D16" s="52">
        <v>0.840972222222222</v>
      </c>
      <c r="E16" s="139">
        <v>0.8424663194444445</v>
      </c>
      <c r="F16" s="17"/>
      <c r="G16" s="8">
        <f>(E16-D16+F16)</f>
        <v>0.0014940972222224902</v>
      </c>
      <c r="H16" s="122">
        <v>9</v>
      </c>
      <c r="I16" s="117">
        <v>0.8888888888888888</v>
      </c>
      <c r="J16" s="49">
        <v>0.8904221064814815</v>
      </c>
      <c r="K16" s="17"/>
      <c r="L16" s="18">
        <f t="shared" si="1"/>
        <v>0.0015332175925926173</v>
      </c>
      <c r="M16" s="31">
        <v>10</v>
      </c>
      <c r="N16" s="73"/>
      <c r="O16" s="66"/>
      <c r="P16" s="18"/>
      <c r="Q16" s="262" t="s">
        <v>100</v>
      </c>
      <c r="R16" s="9"/>
      <c r="S16" s="63">
        <f>((SUM(G16,L16)))</f>
        <v>0.0030273148148151074</v>
      </c>
      <c r="T16" s="12">
        <v>12</v>
      </c>
      <c r="U16" s="14">
        <f t="shared" si="4"/>
        <v>0.0014940972222224902</v>
      </c>
      <c r="V16" s="35"/>
    </row>
    <row r="17" spans="1:22" ht="13.5" hidden="1" thickBot="1">
      <c r="A17" s="150"/>
      <c r="B17" s="90"/>
      <c r="C17" s="151"/>
      <c r="D17" s="163"/>
      <c r="E17" s="152"/>
      <c r="F17" s="153"/>
      <c r="G17" s="154"/>
      <c r="H17" s="202"/>
      <c r="I17" s="115"/>
      <c r="J17" s="50"/>
      <c r="K17" s="157"/>
      <c r="L17" s="158"/>
      <c r="M17" s="159"/>
      <c r="N17" s="156"/>
      <c r="O17" s="160"/>
      <c r="P17" s="158"/>
      <c r="Q17" s="154"/>
      <c r="R17" s="155"/>
      <c r="S17" s="161"/>
      <c r="T17" s="6"/>
      <c r="U17" s="162"/>
      <c r="V17" s="35"/>
    </row>
    <row r="18" spans="1:22" ht="12.75">
      <c r="A18" s="94">
        <v>25</v>
      </c>
      <c r="B18" s="54" t="s">
        <v>21</v>
      </c>
      <c r="C18" s="24" t="s">
        <v>58</v>
      </c>
      <c r="D18" s="56">
        <v>0.845138888888888</v>
      </c>
      <c r="E18" s="75">
        <v>0.8463614583333333</v>
      </c>
      <c r="F18" s="19"/>
      <c r="G18" s="3">
        <f aca="true" t="shared" si="5" ref="G18:G26">(E18-D18+F18)</f>
        <v>0.0012225694444453206</v>
      </c>
      <c r="H18" s="129">
        <v>1</v>
      </c>
      <c r="I18" s="182">
        <v>0.8965277777777777</v>
      </c>
      <c r="J18" s="47">
        <v>0.897808912037037</v>
      </c>
      <c r="K18" s="15"/>
      <c r="L18" s="19">
        <f>(J18-I18+K18)</f>
        <v>0.0012811342592593533</v>
      </c>
      <c r="M18" s="30">
        <v>1</v>
      </c>
      <c r="N18" s="71">
        <v>0.9430555555555555</v>
      </c>
      <c r="O18" s="65">
        <v>0.9442141203703703</v>
      </c>
      <c r="P18" s="19"/>
      <c r="Q18" s="3">
        <f aca="true" t="shared" si="6" ref="Q18:Q25">(O18-N18+P18)</f>
        <v>0.0011585648148147998</v>
      </c>
      <c r="R18" s="10"/>
      <c r="S18" s="104">
        <f>((SUM(G18,L18,Q18))-(MAX(G18,L18,Q18)))</f>
        <v>0.0023811342592601203</v>
      </c>
      <c r="T18" s="11">
        <v>1</v>
      </c>
      <c r="U18" s="13">
        <f aca="true" t="shared" si="7" ref="U18:U26">MIN(G18,L18,Q18)</f>
        <v>0.0011585648148147998</v>
      </c>
      <c r="V18" s="35"/>
    </row>
    <row r="19" spans="1:22" ht="12.75">
      <c r="A19" s="95">
        <v>21</v>
      </c>
      <c r="B19" s="53" t="s">
        <v>67</v>
      </c>
      <c r="C19" s="25" t="s">
        <v>58</v>
      </c>
      <c r="D19" s="52">
        <v>0.844097222222222</v>
      </c>
      <c r="E19" s="76">
        <v>0.8453378472222223</v>
      </c>
      <c r="F19" s="20"/>
      <c r="G19" s="3">
        <f t="shared" si="5"/>
        <v>0.0012406250000002172</v>
      </c>
      <c r="H19" s="129">
        <v>2</v>
      </c>
      <c r="I19" s="116">
        <v>0.8951388888888889</v>
      </c>
      <c r="J19" s="48">
        <v>0.8967282407407408</v>
      </c>
      <c r="K19" s="16"/>
      <c r="L19" s="257" t="s">
        <v>98</v>
      </c>
      <c r="M19" s="30"/>
      <c r="N19" s="71">
        <v>0.9454861111111111</v>
      </c>
      <c r="O19" s="65">
        <v>0.9467497685185186</v>
      </c>
      <c r="P19" s="19"/>
      <c r="Q19" s="4">
        <f t="shared" si="6"/>
        <v>0.0012636574074074147</v>
      </c>
      <c r="R19" s="10"/>
      <c r="S19" s="62">
        <f>(SUM(G19,Q19))</f>
        <v>0.002504282407407632</v>
      </c>
      <c r="T19" s="11">
        <v>2</v>
      </c>
      <c r="U19" s="13">
        <f t="shared" si="7"/>
        <v>0.0012406250000002172</v>
      </c>
      <c r="V19" s="35"/>
    </row>
    <row r="20" spans="1:21" ht="12.75">
      <c r="A20" s="95">
        <v>19</v>
      </c>
      <c r="B20" s="53" t="s">
        <v>20</v>
      </c>
      <c r="C20" s="25" t="s">
        <v>58</v>
      </c>
      <c r="D20" s="56">
        <v>0.84375</v>
      </c>
      <c r="E20" s="76">
        <v>0.8450847222222223</v>
      </c>
      <c r="F20" s="20"/>
      <c r="G20" s="3">
        <f t="shared" si="5"/>
        <v>0.0013347222222223065</v>
      </c>
      <c r="H20" s="129">
        <v>3</v>
      </c>
      <c r="I20" s="116">
        <v>0.8954861111111111</v>
      </c>
      <c r="J20" s="48">
        <v>0.8969149305555555</v>
      </c>
      <c r="K20" s="16"/>
      <c r="L20" s="20">
        <f aca="true" t="shared" si="8" ref="L20:L25">(J20-I20+K20)</f>
        <v>0.0014288194444443958</v>
      </c>
      <c r="M20" s="30">
        <v>3</v>
      </c>
      <c r="N20" s="72">
        <v>0.9420138888888889</v>
      </c>
      <c r="O20" s="67">
        <v>0.9432986111111111</v>
      </c>
      <c r="P20" s="20"/>
      <c r="Q20" s="4">
        <f t="shared" si="6"/>
        <v>0.001284722222222201</v>
      </c>
      <c r="R20" s="10"/>
      <c r="S20" s="62">
        <f aca="true" t="shared" si="9" ref="S20:S25">((SUM(G20,L20,Q20))-(MAX(G20,L20,Q20)))</f>
        <v>0.0026194444444445075</v>
      </c>
      <c r="T20" s="11">
        <v>3</v>
      </c>
      <c r="U20" s="13">
        <f t="shared" si="7"/>
        <v>0.001284722222222201</v>
      </c>
    </row>
    <row r="21" spans="1:21" ht="12.75">
      <c r="A21" s="95">
        <v>22</v>
      </c>
      <c r="B21" s="53" t="s">
        <v>68</v>
      </c>
      <c r="C21" s="25" t="s">
        <v>58</v>
      </c>
      <c r="D21" s="57">
        <v>0.844444444444444</v>
      </c>
      <c r="E21" s="76">
        <v>0.8458289351851852</v>
      </c>
      <c r="F21" s="144">
        <v>0.00011574074074074073</v>
      </c>
      <c r="G21" s="3">
        <f t="shared" si="5"/>
        <v>0.0015002314814819473</v>
      </c>
      <c r="H21" s="129">
        <v>6</v>
      </c>
      <c r="I21" s="116">
        <v>0.8958333333333334</v>
      </c>
      <c r="J21" s="48">
        <v>0.8972390046296296</v>
      </c>
      <c r="K21" s="16"/>
      <c r="L21" s="20">
        <f t="shared" si="8"/>
        <v>0.001405671296296207</v>
      </c>
      <c r="M21" s="30">
        <v>2</v>
      </c>
      <c r="N21" s="72">
        <v>0.9423611111111111</v>
      </c>
      <c r="O21" s="67">
        <v>0.9436649305555554</v>
      </c>
      <c r="P21" s="20"/>
      <c r="Q21" s="4">
        <f t="shared" si="6"/>
        <v>0.001303819444444354</v>
      </c>
      <c r="R21" s="10"/>
      <c r="S21" s="62">
        <f t="shared" si="9"/>
        <v>0.002709490740740561</v>
      </c>
      <c r="T21" s="11">
        <v>4</v>
      </c>
      <c r="U21" s="13">
        <f t="shared" si="7"/>
        <v>0.001303819444444354</v>
      </c>
    </row>
    <row r="22" spans="1:21" ht="12.75">
      <c r="A22" s="95">
        <v>27</v>
      </c>
      <c r="B22" s="53" t="s">
        <v>71</v>
      </c>
      <c r="C22" s="25" t="s">
        <v>58</v>
      </c>
      <c r="D22" s="56">
        <v>0.845833333333332</v>
      </c>
      <c r="E22" s="76">
        <v>0.8472748842592592</v>
      </c>
      <c r="F22" s="20"/>
      <c r="G22" s="3">
        <f t="shared" si="5"/>
        <v>0.0014415509259272374</v>
      </c>
      <c r="H22" s="129">
        <v>4</v>
      </c>
      <c r="I22" s="116">
        <v>0.9069444444444444</v>
      </c>
      <c r="J22" s="48">
        <v>0.9084207175925926</v>
      </c>
      <c r="K22" s="16"/>
      <c r="L22" s="20">
        <f t="shared" si="8"/>
        <v>0.0014762731481481328</v>
      </c>
      <c r="M22" s="30">
        <v>5</v>
      </c>
      <c r="N22" s="72">
        <v>0.94375</v>
      </c>
      <c r="O22" s="67">
        <v>0.9450954861111112</v>
      </c>
      <c r="P22" s="20"/>
      <c r="Q22" s="4">
        <f t="shared" si="6"/>
        <v>0.0013454861111111827</v>
      </c>
      <c r="R22" s="10"/>
      <c r="S22" s="62">
        <f t="shared" si="9"/>
        <v>0.00278703703703842</v>
      </c>
      <c r="T22" s="11">
        <v>5</v>
      </c>
      <c r="U22" s="13">
        <f t="shared" si="7"/>
        <v>0.0013454861111111827</v>
      </c>
    </row>
    <row r="23" spans="1:21" ht="12.75">
      <c r="A23" s="95">
        <v>23</v>
      </c>
      <c r="B23" s="53" t="s">
        <v>69</v>
      </c>
      <c r="C23" s="25" t="s">
        <v>58</v>
      </c>
      <c r="D23" s="52">
        <v>0.844791666666666</v>
      </c>
      <c r="E23" s="76">
        <v>0.8462893518518518</v>
      </c>
      <c r="F23" s="20"/>
      <c r="G23" s="3">
        <f t="shared" si="5"/>
        <v>0.001497685185185782</v>
      </c>
      <c r="H23" s="129">
        <v>5</v>
      </c>
      <c r="I23" s="116">
        <v>0.8961805555555555</v>
      </c>
      <c r="J23" s="48">
        <v>0.897624537037037</v>
      </c>
      <c r="K23" s="16"/>
      <c r="L23" s="20">
        <f t="shared" si="8"/>
        <v>0.0014439814814815044</v>
      </c>
      <c r="M23" s="30">
        <v>4</v>
      </c>
      <c r="N23" s="72">
        <v>0.9427083333333334</v>
      </c>
      <c r="O23" s="67">
        <v>0.9440826388888889</v>
      </c>
      <c r="P23" s="20"/>
      <c r="Q23" s="4">
        <f t="shared" si="6"/>
        <v>0.0013743055555555106</v>
      </c>
      <c r="R23" s="10"/>
      <c r="S23" s="62">
        <f t="shared" si="9"/>
        <v>0.002818287037037015</v>
      </c>
      <c r="T23" s="11">
        <v>6</v>
      </c>
      <c r="U23" s="13">
        <f t="shared" si="7"/>
        <v>0.0013743055555555106</v>
      </c>
    </row>
    <row r="24" spans="1:21" ht="12.75">
      <c r="A24" s="96">
        <v>28</v>
      </c>
      <c r="B24" s="53" t="s">
        <v>72</v>
      </c>
      <c r="C24" s="25" t="s">
        <v>58</v>
      </c>
      <c r="D24" s="56">
        <v>0.8472222222222222</v>
      </c>
      <c r="E24" s="76">
        <v>0.8489798611111111</v>
      </c>
      <c r="F24" s="144">
        <v>0.00011574074074074073</v>
      </c>
      <c r="G24" s="3">
        <f t="shared" si="5"/>
        <v>0.0018733796296296534</v>
      </c>
      <c r="H24" s="129">
        <v>9</v>
      </c>
      <c r="I24" s="116">
        <v>0.8986111111111111</v>
      </c>
      <c r="J24" s="48">
        <v>0.9002037037037037</v>
      </c>
      <c r="K24" s="16"/>
      <c r="L24" s="20">
        <f t="shared" si="8"/>
        <v>0.00159259259259259</v>
      </c>
      <c r="M24" s="30">
        <v>6</v>
      </c>
      <c r="N24" s="72">
        <v>0.9440972222222223</v>
      </c>
      <c r="O24" s="67">
        <v>0.9455684027777779</v>
      </c>
      <c r="P24" s="20"/>
      <c r="Q24" s="4">
        <f t="shared" si="6"/>
        <v>0.0014711805555556179</v>
      </c>
      <c r="R24" s="10"/>
      <c r="S24" s="62">
        <f t="shared" si="9"/>
        <v>0.0030637731481482078</v>
      </c>
      <c r="T24" s="11">
        <v>7</v>
      </c>
      <c r="U24" s="13">
        <f t="shared" si="7"/>
        <v>0.0014711805555556179</v>
      </c>
    </row>
    <row r="25" spans="1:21" ht="12.75">
      <c r="A25" s="96">
        <v>26</v>
      </c>
      <c r="B25" s="53" t="s">
        <v>70</v>
      </c>
      <c r="C25" s="25" t="s">
        <v>58</v>
      </c>
      <c r="D25" s="163">
        <v>0.84548611111111</v>
      </c>
      <c r="E25" s="76">
        <v>0.8471981481481481</v>
      </c>
      <c r="F25" s="20"/>
      <c r="G25" s="3">
        <f t="shared" si="5"/>
        <v>0.0017120370370380389</v>
      </c>
      <c r="H25" s="129">
        <v>8</v>
      </c>
      <c r="I25" s="116">
        <v>0.896875</v>
      </c>
      <c r="J25" s="48">
        <v>0.8987451388888889</v>
      </c>
      <c r="K25" s="16">
        <v>0.00011574074074074073</v>
      </c>
      <c r="L25" s="20">
        <f t="shared" si="8"/>
        <v>0.0019858796296296135</v>
      </c>
      <c r="M25" s="30">
        <v>7</v>
      </c>
      <c r="N25" s="72">
        <v>0.9434027777777777</v>
      </c>
      <c r="O25" s="67">
        <v>0.944877662037037</v>
      </c>
      <c r="P25" s="20"/>
      <c r="Q25" s="4">
        <f t="shared" si="6"/>
        <v>0.0014748842592593459</v>
      </c>
      <c r="R25" s="10"/>
      <c r="S25" s="62">
        <f t="shared" si="9"/>
        <v>0.0031869212962973847</v>
      </c>
      <c r="T25" s="11">
        <v>8</v>
      </c>
      <c r="U25" s="13">
        <f t="shared" si="7"/>
        <v>0.0014748842592593459</v>
      </c>
    </row>
    <row r="26" spans="1:21" ht="12.75">
      <c r="A26" s="95">
        <v>29</v>
      </c>
      <c r="B26" s="53" t="s">
        <v>73</v>
      </c>
      <c r="C26" s="25" t="s">
        <v>58</v>
      </c>
      <c r="D26" s="57">
        <v>0.8465277777777778</v>
      </c>
      <c r="E26" s="76">
        <v>0.8481777777777778</v>
      </c>
      <c r="F26" s="20"/>
      <c r="G26" s="3">
        <f t="shared" si="5"/>
        <v>0.0016500000000000403</v>
      </c>
      <c r="H26" s="129">
        <v>7</v>
      </c>
      <c r="I26" s="116"/>
      <c r="J26" s="48"/>
      <c r="K26" s="16"/>
      <c r="L26" s="257" t="s">
        <v>100</v>
      </c>
      <c r="M26" s="30"/>
      <c r="N26" s="72"/>
      <c r="O26" s="67"/>
      <c r="P26" s="20"/>
      <c r="Q26" s="268" t="s">
        <v>100</v>
      </c>
      <c r="R26" s="10"/>
      <c r="S26" s="138" t="s">
        <v>100</v>
      </c>
      <c r="T26" s="11"/>
      <c r="U26" s="13">
        <f t="shared" si="7"/>
        <v>0.0016500000000000403</v>
      </c>
    </row>
    <row r="27" spans="1:21" ht="13.5" thickBot="1">
      <c r="A27" s="103">
        <v>31</v>
      </c>
      <c r="B27" s="55" t="s">
        <v>74</v>
      </c>
      <c r="C27" s="28" t="s">
        <v>58</v>
      </c>
      <c r="D27" s="142"/>
      <c r="E27" s="78"/>
      <c r="F27" s="164"/>
      <c r="G27" s="262" t="s">
        <v>100</v>
      </c>
      <c r="H27" s="122"/>
      <c r="I27" s="117"/>
      <c r="J27" s="49"/>
      <c r="K27" s="17"/>
      <c r="L27" s="261" t="s">
        <v>98</v>
      </c>
      <c r="M27" s="31"/>
      <c r="N27" s="73">
        <v>0.9416666666666668</v>
      </c>
      <c r="O27" s="66">
        <v>0.9429915509259259</v>
      </c>
      <c r="P27" s="18"/>
      <c r="Q27" s="8">
        <f>(O27-N27+P27)</f>
        <v>0.0013248842592591403</v>
      </c>
      <c r="R27" s="9"/>
      <c r="S27" s="14" t="s">
        <v>98</v>
      </c>
      <c r="T27" s="12"/>
      <c r="U27" s="14">
        <f>Q27</f>
        <v>0.0013248842592591403</v>
      </c>
    </row>
    <row r="28" spans="1:21" ht="12.75" hidden="1">
      <c r="A28" s="165"/>
      <c r="B28" s="166"/>
      <c r="C28" s="167"/>
      <c r="D28" s="168"/>
      <c r="E28" s="169"/>
      <c r="F28" s="153"/>
      <c r="G28" s="154"/>
      <c r="H28" s="202"/>
      <c r="I28" s="115"/>
      <c r="J28" s="50"/>
      <c r="K28" s="157"/>
      <c r="L28" s="158"/>
      <c r="M28" s="159"/>
      <c r="N28" s="156"/>
      <c r="O28" s="160"/>
      <c r="P28" s="158"/>
      <c r="Q28" s="154"/>
      <c r="R28" s="155"/>
      <c r="S28" s="161"/>
      <c r="T28" s="6"/>
      <c r="U28" s="162"/>
    </row>
    <row r="29" spans="1:21" ht="12.75">
      <c r="A29" s="140">
        <v>37</v>
      </c>
      <c r="B29" s="90" t="s">
        <v>38</v>
      </c>
      <c r="C29" s="141" t="s">
        <v>32</v>
      </c>
      <c r="D29" s="43">
        <v>0.8493055555555555</v>
      </c>
      <c r="E29" s="81">
        <v>0.850620601851852</v>
      </c>
      <c r="F29" s="19"/>
      <c r="G29" s="3">
        <f aca="true" t="shared" si="10" ref="G29:G43">(E29-D29+F29)</f>
        <v>0.0013150462962964182</v>
      </c>
      <c r="H29" s="129">
        <v>2</v>
      </c>
      <c r="I29" s="182">
        <v>0.9003472222222223</v>
      </c>
      <c r="J29" s="47">
        <v>0.901690625</v>
      </c>
      <c r="K29" s="15"/>
      <c r="L29" s="19">
        <f aca="true" t="shared" si="11" ref="L29:L43">(J29-I29+K29)</f>
        <v>0.0013434027777776691</v>
      </c>
      <c r="M29" s="30">
        <v>3</v>
      </c>
      <c r="N29" s="71">
        <v>0.9472222222222223</v>
      </c>
      <c r="O29" s="65">
        <v>0.9484452546296297</v>
      </c>
      <c r="P29" s="19"/>
      <c r="Q29" s="3">
        <f aca="true" t="shared" si="12" ref="Q29:Q43">(O29-N29+P29)</f>
        <v>0.0012230324074073984</v>
      </c>
      <c r="R29" s="10"/>
      <c r="S29" s="104">
        <f aca="true" t="shared" si="13" ref="S29:S43">((SUM(G29,L29,Q29))-(MAX(G29,L29,Q29)))</f>
        <v>0.0025380787037038166</v>
      </c>
      <c r="T29" s="11">
        <v>1</v>
      </c>
      <c r="U29" s="13">
        <f aca="true" t="shared" si="14" ref="U29:U43">MIN(G29,L29,Q29)</f>
        <v>0.0012230324074073984</v>
      </c>
    </row>
    <row r="30" spans="1:21" ht="12.75">
      <c r="A30" s="225">
        <v>14</v>
      </c>
      <c r="B30" s="53" t="s">
        <v>65</v>
      </c>
      <c r="C30" s="226" t="s">
        <v>32</v>
      </c>
      <c r="D30" s="44">
        <v>0.85</v>
      </c>
      <c r="E30" s="74">
        <v>0.8513105324074074</v>
      </c>
      <c r="F30" s="20"/>
      <c r="G30" s="3">
        <f t="shared" si="10"/>
        <v>0.0013105324074074165</v>
      </c>
      <c r="H30" s="129">
        <v>1</v>
      </c>
      <c r="I30" s="116">
        <v>0.9017361111111111</v>
      </c>
      <c r="J30" s="48">
        <v>0.9030833333333333</v>
      </c>
      <c r="K30" s="16"/>
      <c r="L30" s="20">
        <f t="shared" si="11"/>
        <v>0.0013472222222222774</v>
      </c>
      <c r="M30" s="30">
        <v>4</v>
      </c>
      <c r="N30" s="72">
        <v>0.9479166666666666</v>
      </c>
      <c r="O30" s="67">
        <v>0.9491800925925925</v>
      </c>
      <c r="P30" s="20"/>
      <c r="Q30" s="4">
        <f t="shared" si="12"/>
        <v>0.0012634259259258762</v>
      </c>
      <c r="R30" s="10"/>
      <c r="S30" s="62">
        <f t="shared" si="13"/>
        <v>0.0025739583333332927</v>
      </c>
      <c r="T30" s="11">
        <v>2</v>
      </c>
      <c r="U30" s="13">
        <f t="shared" si="14"/>
        <v>0.0012634259259258762</v>
      </c>
    </row>
    <row r="31" spans="1:21" ht="12.75">
      <c r="A31" s="97">
        <v>34</v>
      </c>
      <c r="B31" s="53" t="s">
        <v>75</v>
      </c>
      <c r="C31" s="87" t="s">
        <v>32</v>
      </c>
      <c r="D31" s="44">
        <v>0.8489583333333334</v>
      </c>
      <c r="E31" s="82">
        <v>0.8503070601851852</v>
      </c>
      <c r="F31" s="20"/>
      <c r="G31" s="3">
        <f t="shared" si="10"/>
        <v>0.0013487268518518336</v>
      </c>
      <c r="H31" s="129">
        <v>5</v>
      </c>
      <c r="I31" s="116">
        <v>0.9</v>
      </c>
      <c r="J31" s="67">
        <v>0.9013751157407408</v>
      </c>
      <c r="K31" s="16"/>
      <c r="L31" s="20">
        <f t="shared" si="11"/>
        <v>0.0013751157407407844</v>
      </c>
      <c r="M31" s="30">
        <v>5</v>
      </c>
      <c r="N31" s="72">
        <v>0.946875</v>
      </c>
      <c r="O31" s="67">
        <v>0.9481369212962963</v>
      </c>
      <c r="P31" s="20"/>
      <c r="Q31" s="4">
        <f t="shared" si="12"/>
        <v>0.00126192129629632</v>
      </c>
      <c r="R31" s="10"/>
      <c r="S31" s="62">
        <f t="shared" si="13"/>
        <v>0.0026106481481481536</v>
      </c>
      <c r="T31" s="11">
        <v>3</v>
      </c>
      <c r="U31" s="13">
        <f t="shared" si="14"/>
        <v>0.00126192129629632</v>
      </c>
    </row>
    <row r="32" spans="1:21" ht="12.75">
      <c r="A32" s="97">
        <v>32</v>
      </c>
      <c r="B32" s="53" t="s">
        <v>34</v>
      </c>
      <c r="C32" s="87" t="s">
        <v>32</v>
      </c>
      <c r="D32" s="44">
        <v>0.8482638888888889</v>
      </c>
      <c r="E32" s="82">
        <v>0.8495862268518519</v>
      </c>
      <c r="F32" s="20"/>
      <c r="G32" s="3">
        <f t="shared" si="10"/>
        <v>0.0013223379629629939</v>
      </c>
      <c r="H32" s="129">
        <v>3</v>
      </c>
      <c r="I32" s="116">
        <v>0.8993055555555555</v>
      </c>
      <c r="J32" s="48">
        <v>0.9006346064814815</v>
      </c>
      <c r="K32" s="16"/>
      <c r="L32" s="20">
        <f t="shared" si="11"/>
        <v>0.0013290509259260563</v>
      </c>
      <c r="M32" s="30">
        <v>2</v>
      </c>
      <c r="N32" s="72">
        <v>0.9461805555555555</v>
      </c>
      <c r="O32" s="67">
        <v>0.947477662037037</v>
      </c>
      <c r="P32" s="20"/>
      <c r="Q32" s="4">
        <f t="shared" si="12"/>
        <v>0.0012971064814815136</v>
      </c>
      <c r="R32" s="10"/>
      <c r="S32" s="62">
        <f t="shared" si="13"/>
        <v>0.0026194444444445075</v>
      </c>
      <c r="T32" s="11">
        <v>4</v>
      </c>
      <c r="U32" s="13">
        <f t="shared" si="14"/>
        <v>0.0012971064814815136</v>
      </c>
    </row>
    <row r="33" spans="1:21" ht="12.75">
      <c r="A33" s="97">
        <v>50</v>
      </c>
      <c r="B33" s="53" t="s">
        <v>35</v>
      </c>
      <c r="C33" s="88" t="s">
        <v>32</v>
      </c>
      <c r="D33" s="40">
        <v>0.852430555555555</v>
      </c>
      <c r="E33" s="77">
        <v>0.8538164351851852</v>
      </c>
      <c r="F33" s="20"/>
      <c r="G33" s="3">
        <f t="shared" si="10"/>
        <v>0.0013858796296302156</v>
      </c>
      <c r="H33" s="129">
        <v>6</v>
      </c>
      <c r="I33" s="116">
        <v>0.9038194444444444</v>
      </c>
      <c r="J33" s="48">
        <v>0.9053167824074074</v>
      </c>
      <c r="K33" s="16"/>
      <c r="L33" s="20">
        <f t="shared" si="11"/>
        <v>0.0014973379629630301</v>
      </c>
      <c r="M33" s="30">
        <v>11</v>
      </c>
      <c r="N33" s="72">
        <v>0.9496527777777778</v>
      </c>
      <c r="O33" s="67">
        <v>0.9509099537037037</v>
      </c>
      <c r="P33" s="20"/>
      <c r="Q33" s="4">
        <f t="shared" si="12"/>
        <v>0.0012571759259258908</v>
      </c>
      <c r="R33" s="10"/>
      <c r="S33" s="62">
        <f t="shared" si="13"/>
        <v>0.0026430555555561064</v>
      </c>
      <c r="T33" s="11">
        <v>5</v>
      </c>
      <c r="U33" s="13">
        <f t="shared" si="14"/>
        <v>0.0012571759259258908</v>
      </c>
    </row>
    <row r="34" spans="1:22" ht="12.75">
      <c r="A34" s="170">
        <v>51</v>
      </c>
      <c r="B34" s="53" t="s">
        <v>36</v>
      </c>
      <c r="C34" s="180" t="s">
        <v>32</v>
      </c>
      <c r="D34" s="44">
        <v>0.852777777777777</v>
      </c>
      <c r="E34" s="82">
        <v>0.8541082175925926</v>
      </c>
      <c r="F34" s="20"/>
      <c r="G34" s="3">
        <f t="shared" si="10"/>
        <v>0.0013304398148156205</v>
      </c>
      <c r="H34" s="129">
        <v>4</v>
      </c>
      <c r="I34" s="182">
        <v>0.9041666666666667</v>
      </c>
      <c r="J34" s="47">
        <v>0.9054826388888889</v>
      </c>
      <c r="K34" s="15"/>
      <c r="L34" s="20">
        <f t="shared" si="11"/>
        <v>0.0013159722222222392</v>
      </c>
      <c r="M34" s="30">
        <v>1</v>
      </c>
      <c r="N34" s="71">
        <v>0.9506944444444444</v>
      </c>
      <c r="O34" s="65">
        <v>0.9519128472222222</v>
      </c>
      <c r="P34" s="19">
        <v>0.00011574074074074073</v>
      </c>
      <c r="Q34" s="4">
        <f t="shared" si="12"/>
        <v>0.0013341435185185901</v>
      </c>
      <c r="R34" s="10"/>
      <c r="S34" s="62">
        <f t="shared" si="13"/>
        <v>0.0026464120370378597</v>
      </c>
      <c r="T34" s="11">
        <v>6</v>
      </c>
      <c r="U34" s="13">
        <f t="shared" si="14"/>
        <v>0.0013159722222222392</v>
      </c>
      <c r="V34" s="35"/>
    </row>
    <row r="35" spans="1:21" ht="12.75" hidden="1">
      <c r="A35" s="97">
        <v>41</v>
      </c>
      <c r="B35" s="53" t="s">
        <v>77</v>
      </c>
      <c r="C35" s="87" t="s">
        <v>32</v>
      </c>
      <c r="D35" s="44"/>
      <c r="E35" s="82"/>
      <c r="F35" s="20"/>
      <c r="G35" s="3">
        <f t="shared" si="10"/>
        <v>0</v>
      </c>
      <c r="H35" s="129"/>
      <c r="I35" s="116"/>
      <c r="J35" s="48"/>
      <c r="K35" s="16"/>
      <c r="L35" s="20">
        <f t="shared" si="11"/>
        <v>0</v>
      </c>
      <c r="M35" s="30">
        <v>7</v>
      </c>
      <c r="N35" s="72"/>
      <c r="O35" s="67"/>
      <c r="P35" s="20"/>
      <c r="Q35" s="4">
        <f t="shared" si="12"/>
        <v>0</v>
      </c>
      <c r="R35" s="10"/>
      <c r="S35" s="62">
        <f t="shared" si="13"/>
        <v>0</v>
      </c>
      <c r="T35" s="11"/>
      <c r="U35" s="13">
        <f t="shared" si="14"/>
        <v>0</v>
      </c>
    </row>
    <row r="36" spans="1:21" ht="12.75">
      <c r="A36" s="97">
        <v>43</v>
      </c>
      <c r="B36" s="53" t="s">
        <v>78</v>
      </c>
      <c r="C36" s="87" t="s">
        <v>32</v>
      </c>
      <c r="D36" s="44">
        <v>0.8503472222222223</v>
      </c>
      <c r="E36" s="82">
        <v>0.8517726851851851</v>
      </c>
      <c r="F36" s="20"/>
      <c r="G36" s="3">
        <f t="shared" si="10"/>
        <v>0.0014254629629628646</v>
      </c>
      <c r="H36" s="129">
        <v>7</v>
      </c>
      <c r="I36" s="116">
        <v>0.9020833333333332</v>
      </c>
      <c r="J36" s="48">
        <v>0.9035056712962963</v>
      </c>
      <c r="K36" s="16"/>
      <c r="L36" s="20">
        <f t="shared" si="11"/>
        <v>0.001422337962963094</v>
      </c>
      <c r="M36" s="30">
        <v>6</v>
      </c>
      <c r="N36" s="72">
        <v>0.9482638888888889</v>
      </c>
      <c r="O36" s="67">
        <v>0.9495398148148149</v>
      </c>
      <c r="P36" s="20"/>
      <c r="Q36" s="4">
        <f t="shared" si="12"/>
        <v>0.001275925925925958</v>
      </c>
      <c r="R36" s="10"/>
      <c r="S36" s="62">
        <f t="shared" si="13"/>
        <v>0.002698263888889052</v>
      </c>
      <c r="T36" s="11">
        <v>7</v>
      </c>
      <c r="U36" s="13">
        <f t="shared" si="14"/>
        <v>0.001275925925925958</v>
      </c>
    </row>
    <row r="37" spans="1:21" ht="12.75">
      <c r="A37" s="97">
        <v>49</v>
      </c>
      <c r="B37" s="53" t="s">
        <v>82</v>
      </c>
      <c r="C37" s="88" t="s">
        <v>32</v>
      </c>
      <c r="D37" s="44">
        <v>0.852083333333333</v>
      </c>
      <c r="E37" s="77">
        <v>0.8536401620370371</v>
      </c>
      <c r="F37" s="20"/>
      <c r="G37" s="3">
        <f t="shared" si="10"/>
        <v>0.001556828703704105</v>
      </c>
      <c r="H37" s="129">
        <v>10</v>
      </c>
      <c r="I37" s="116">
        <v>0.9034722222222222</v>
      </c>
      <c r="J37" s="48">
        <v>0.9049138888888889</v>
      </c>
      <c r="K37" s="16"/>
      <c r="L37" s="20">
        <f t="shared" si="11"/>
        <v>0.0014416666666666744</v>
      </c>
      <c r="M37" s="30">
        <v>8</v>
      </c>
      <c r="N37" s="72">
        <v>0.9493055555555556</v>
      </c>
      <c r="O37" s="67">
        <v>0.9506153935185185</v>
      </c>
      <c r="P37" s="20"/>
      <c r="Q37" s="4">
        <f t="shared" si="12"/>
        <v>0.001309837962962912</v>
      </c>
      <c r="R37" s="10"/>
      <c r="S37" s="62">
        <f t="shared" si="13"/>
        <v>0.0027515046296295864</v>
      </c>
      <c r="T37" s="11">
        <v>8</v>
      </c>
      <c r="U37" s="13">
        <f t="shared" si="14"/>
        <v>0.001309837962962912</v>
      </c>
    </row>
    <row r="38" spans="1:21" ht="12.75">
      <c r="A38" s="97">
        <v>52</v>
      </c>
      <c r="B38" s="53" t="s">
        <v>37</v>
      </c>
      <c r="C38" s="87" t="s">
        <v>32</v>
      </c>
      <c r="D38" s="40">
        <v>0.853124999999999</v>
      </c>
      <c r="E38" s="82">
        <v>0.8547077546296297</v>
      </c>
      <c r="F38" s="20"/>
      <c r="G38" s="3">
        <f t="shared" si="10"/>
        <v>0.001582754629630645</v>
      </c>
      <c r="H38" s="129">
        <v>12</v>
      </c>
      <c r="I38" s="116">
        <v>0.9045138888888888</v>
      </c>
      <c r="J38" s="48">
        <v>0.905993287037037</v>
      </c>
      <c r="K38" s="16"/>
      <c r="L38" s="20">
        <f t="shared" si="11"/>
        <v>0.0014793981481481255</v>
      </c>
      <c r="M38" s="30">
        <v>10</v>
      </c>
      <c r="N38" s="72">
        <v>0.9510416666666667</v>
      </c>
      <c r="O38" s="67">
        <v>0.9523813657407407</v>
      </c>
      <c r="P38" s="20"/>
      <c r="Q38" s="4">
        <f t="shared" si="12"/>
        <v>0.0013396990740740522</v>
      </c>
      <c r="R38" s="10"/>
      <c r="S38" s="62">
        <f t="shared" si="13"/>
        <v>0.0028190972222221777</v>
      </c>
      <c r="T38" s="11">
        <v>9</v>
      </c>
      <c r="U38" s="13">
        <f t="shared" si="14"/>
        <v>0.0013396990740740522</v>
      </c>
    </row>
    <row r="39" spans="1:21" ht="12.75">
      <c r="A39" s="97">
        <v>48</v>
      </c>
      <c r="B39" s="53" t="s">
        <v>81</v>
      </c>
      <c r="C39" s="88" t="s">
        <v>32</v>
      </c>
      <c r="D39" s="40">
        <v>0.8517361111111111</v>
      </c>
      <c r="E39" s="77">
        <v>0.8534135416666667</v>
      </c>
      <c r="F39" s="20"/>
      <c r="G39" s="3">
        <f t="shared" si="10"/>
        <v>0.0016774305555555813</v>
      </c>
      <c r="H39" s="129">
        <v>13</v>
      </c>
      <c r="I39" s="116">
        <v>0.903125</v>
      </c>
      <c r="J39" s="48">
        <v>0.9045909722222222</v>
      </c>
      <c r="K39" s="16"/>
      <c r="L39" s="20">
        <f t="shared" si="11"/>
        <v>0.0014659722222222227</v>
      </c>
      <c r="M39" s="30">
        <v>9</v>
      </c>
      <c r="N39" s="72">
        <v>0.9503472222222222</v>
      </c>
      <c r="O39" s="67">
        <v>0.9517141203703704</v>
      </c>
      <c r="P39" s="20"/>
      <c r="Q39" s="4">
        <f t="shared" si="12"/>
        <v>0.0013668981481481657</v>
      </c>
      <c r="R39" s="10"/>
      <c r="S39" s="62">
        <f t="shared" si="13"/>
        <v>0.0028328703703703884</v>
      </c>
      <c r="T39" s="11">
        <v>10</v>
      </c>
      <c r="U39" s="13">
        <f t="shared" si="14"/>
        <v>0.0013668981481481657</v>
      </c>
    </row>
    <row r="40" spans="1:21" ht="12.75">
      <c r="A40" s="97">
        <v>33</v>
      </c>
      <c r="B40" s="53" t="s">
        <v>33</v>
      </c>
      <c r="C40" s="87" t="s">
        <v>32</v>
      </c>
      <c r="D40" s="44">
        <v>0.8486111111111111</v>
      </c>
      <c r="E40" s="82">
        <v>0.8501577546296296</v>
      </c>
      <c r="F40" s="20"/>
      <c r="G40" s="3">
        <f t="shared" si="10"/>
        <v>0.0015466435185185201</v>
      </c>
      <c r="H40" s="129">
        <v>9</v>
      </c>
      <c r="I40" s="116">
        <v>0.8996527777777777</v>
      </c>
      <c r="J40" s="48">
        <v>0.9011841435185185</v>
      </c>
      <c r="K40" s="16"/>
      <c r="L40" s="20">
        <f t="shared" si="11"/>
        <v>0.0015313657407407533</v>
      </c>
      <c r="M40" s="30">
        <v>13</v>
      </c>
      <c r="N40" s="72">
        <v>0.9465277777777777</v>
      </c>
      <c r="O40" s="67">
        <v>0.9478637731481482</v>
      </c>
      <c r="P40" s="20"/>
      <c r="Q40" s="4">
        <f t="shared" si="12"/>
        <v>0.0013359953703704353</v>
      </c>
      <c r="R40" s="10"/>
      <c r="S40" s="62">
        <f t="shared" si="13"/>
        <v>0.0028673611111111885</v>
      </c>
      <c r="T40" s="11">
        <v>11</v>
      </c>
      <c r="U40" s="13">
        <f t="shared" si="14"/>
        <v>0.0013359953703704353</v>
      </c>
    </row>
    <row r="41" spans="1:21" ht="12.75">
      <c r="A41" s="97">
        <v>38</v>
      </c>
      <c r="B41" s="53" t="s">
        <v>76</v>
      </c>
      <c r="C41" s="87" t="s">
        <v>32</v>
      </c>
      <c r="D41" s="44">
        <v>0.8496527777777777</v>
      </c>
      <c r="E41" s="82">
        <v>0.8511730324074075</v>
      </c>
      <c r="F41" s="20"/>
      <c r="G41" s="3">
        <f t="shared" si="10"/>
        <v>0.0015202546296297914</v>
      </c>
      <c r="H41" s="129">
        <v>8</v>
      </c>
      <c r="I41" s="116">
        <v>0.9006944444444445</v>
      </c>
      <c r="J41" s="48">
        <v>0.9022425925925925</v>
      </c>
      <c r="K41" s="16"/>
      <c r="L41" s="20">
        <f t="shared" si="11"/>
        <v>0.0015481481481480763</v>
      </c>
      <c r="M41" s="30">
        <v>15</v>
      </c>
      <c r="N41" s="72">
        <v>0.9475694444444445</v>
      </c>
      <c r="O41" s="67">
        <v>0.9489357638888888</v>
      </c>
      <c r="P41" s="20"/>
      <c r="Q41" s="4">
        <f t="shared" si="12"/>
        <v>0.0013663194444443194</v>
      </c>
      <c r="R41" s="10"/>
      <c r="S41" s="62">
        <f t="shared" si="13"/>
        <v>0.002886574074074111</v>
      </c>
      <c r="T41" s="11">
        <v>12</v>
      </c>
      <c r="U41" s="13">
        <f t="shared" si="14"/>
        <v>0.0013663194444443194</v>
      </c>
    </row>
    <row r="42" spans="1:21" ht="12.75">
      <c r="A42" s="97">
        <v>46</v>
      </c>
      <c r="B42" s="53" t="s">
        <v>80</v>
      </c>
      <c r="C42" s="87" t="s">
        <v>32</v>
      </c>
      <c r="D42" s="44">
        <v>0.8513888888888889</v>
      </c>
      <c r="E42" s="82">
        <v>0.8529668981481482</v>
      </c>
      <c r="F42" s="20"/>
      <c r="G42" s="3">
        <f t="shared" si="10"/>
        <v>0.0015780092592593276</v>
      </c>
      <c r="H42" s="129">
        <v>11</v>
      </c>
      <c r="I42" s="116">
        <v>0.9027777777777778</v>
      </c>
      <c r="J42" s="48">
        <v>0.9042869212962964</v>
      </c>
      <c r="K42" s="16"/>
      <c r="L42" s="20">
        <f t="shared" si="11"/>
        <v>0.0015091435185186075</v>
      </c>
      <c r="M42" s="30">
        <v>12</v>
      </c>
      <c r="N42" s="72">
        <v>0.95</v>
      </c>
      <c r="O42" s="67">
        <v>0.9513895833333333</v>
      </c>
      <c r="P42" s="20"/>
      <c r="Q42" s="4">
        <f t="shared" si="12"/>
        <v>0.0013895833333333885</v>
      </c>
      <c r="R42" s="10"/>
      <c r="S42" s="62">
        <f t="shared" si="13"/>
        <v>0.002898726851851996</v>
      </c>
      <c r="T42" s="11">
        <v>13</v>
      </c>
      <c r="U42" s="13">
        <f t="shared" si="14"/>
        <v>0.0013895833333333885</v>
      </c>
    </row>
    <row r="43" spans="1:21" ht="13.5" thickBot="1">
      <c r="A43" s="98">
        <v>45</v>
      </c>
      <c r="B43" s="55" t="s">
        <v>79</v>
      </c>
      <c r="C43" s="89" t="s">
        <v>32</v>
      </c>
      <c r="D43" s="172">
        <v>0.8510416666666667</v>
      </c>
      <c r="E43" s="83">
        <v>0.852489236111111</v>
      </c>
      <c r="F43" s="164">
        <v>0.00023148148148148146</v>
      </c>
      <c r="G43" s="8">
        <f t="shared" si="10"/>
        <v>0.0016790509259258335</v>
      </c>
      <c r="H43" s="122">
        <v>14</v>
      </c>
      <c r="I43" s="117">
        <v>0.9024305555555556</v>
      </c>
      <c r="J43" s="49">
        <v>0.9039765046296296</v>
      </c>
      <c r="K43" s="17"/>
      <c r="L43" s="8">
        <f t="shared" si="11"/>
        <v>0.0015459490740740156</v>
      </c>
      <c r="M43" s="122">
        <v>14</v>
      </c>
      <c r="N43" s="73">
        <v>0.9486111111111111</v>
      </c>
      <c r="O43" s="66">
        <v>0.9499273148148148</v>
      </c>
      <c r="P43" s="18">
        <v>0.00011574074074074073</v>
      </c>
      <c r="Q43" s="8">
        <f t="shared" si="12"/>
        <v>0.0014319444444445184</v>
      </c>
      <c r="R43" s="9"/>
      <c r="S43" s="68">
        <f t="shared" si="13"/>
        <v>0.002977893518518534</v>
      </c>
      <c r="T43" s="12">
        <v>14</v>
      </c>
      <c r="U43" s="14">
        <f t="shared" si="14"/>
        <v>0.0014319444444445184</v>
      </c>
    </row>
    <row r="44" spans="1:21" ht="13.5" hidden="1" thickBot="1">
      <c r="A44" s="173"/>
      <c r="B44" s="166"/>
      <c r="C44" s="174"/>
      <c r="D44" s="175"/>
      <c r="E44" s="176"/>
      <c r="F44" s="153"/>
      <c r="G44" s="154"/>
      <c r="H44" s="202"/>
      <c r="I44" s="115"/>
      <c r="J44" s="50"/>
      <c r="K44" s="157"/>
      <c r="L44" s="158"/>
      <c r="M44" s="159"/>
      <c r="N44" s="156"/>
      <c r="O44" s="160"/>
      <c r="P44" s="158"/>
      <c r="Q44" s="154"/>
      <c r="R44" s="155"/>
      <c r="S44" s="161"/>
      <c r="T44" s="6"/>
      <c r="U44" s="162"/>
    </row>
    <row r="45" spans="1:21" s="216" customFormat="1" ht="12.75">
      <c r="A45" s="194">
        <v>53</v>
      </c>
      <c r="B45" s="54" t="s">
        <v>43</v>
      </c>
      <c r="C45" s="195" t="s">
        <v>40</v>
      </c>
      <c r="D45" s="196">
        <v>0.8534722222222223</v>
      </c>
      <c r="E45" s="197">
        <v>0.8547481481481481</v>
      </c>
      <c r="F45" s="37"/>
      <c r="G45" s="198">
        <f aca="true" t="shared" si="15" ref="G45:G64">(E45-D45+F45)</f>
        <v>0.001275925925925847</v>
      </c>
      <c r="H45" s="120">
        <v>1</v>
      </c>
      <c r="I45" s="182">
        <v>0.904861111111111</v>
      </c>
      <c r="J45" s="47">
        <v>0.9061266203703703</v>
      </c>
      <c r="K45" s="15"/>
      <c r="L45" s="19">
        <f aca="true" t="shared" si="16" ref="L45:L64">(J45-I45+K45)</f>
        <v>0.0012655092592592787</v>
      </c>
      <c r="M45" s="30">
        <v>1</v>
      </c>
      <c r="N45" s="222">
        <v>0.9513888888888888</v>
      </c>
      <c r="O45" s="223">
        <v>0.9525399305555555</v>
      </c>
      <c r="P45" s="224"/>
      <c r="Q45" s="258">
        <f>O45-N45</f>
        <v>0.0011510416666666856</v>
      </c>
      <c r="R45" s="212"/>
      <c r="S45" s="69">
        <f>((SUM(G45,L45)))</f>
        <v>0.002541435185185126</v>
      </c>
      <c r="T45" s="214">
        <v>1</v>
      </c>
      <c r="U45" s="137">
        <f aca="true" t="shared" si="17" ref="U45:U64">MIN(G45,L45,Q45)</f>
        <v>0.0011510416666666856</v>
      </c>
    </row>
    <row r="46" spans="1:21" ht="12.75">
      <c r="A46" s="100">
        <v>58</v>
      </c>
      <c r="B46" s="53" t="s">
        <v>84</v>
      </c>
      <c r="C46" s="27" t="s">
        <v>40</v>
      </c>
      <c r="D46" s="45">
        <v>0.8548611111111111</v>
      </c>
      <c r="E46" s="84">
        <v>0.8563024305555555</v>
      </c>
      <c r="F46" s="20"/>
      <c r="G46" s="181">
        <f t="shared" si="15"/>
        <v>0.0014413194444444777</v>
      </c>
      <c r="H46" s="121">
        <v>4</v>
      </c>
      <c r="I46" s="116">
        <v>0.9059027777777778</v>
      </c>
      <c r="J46" s="48">
        <v>0.9072409722222222</v>
      </c>
      <c r="K46" s="16"/>
      <c r="L46" s="20">
        <f t="shared" si="16"/>
        <v>0.001338194444444385</v>
      </c>
      <c r="M46" s="30">
        <v>2</v>
      </c>
      <c r="N46" s="71">
        <v>0.953125</v>
      </c>
      <c r="O46" s="65">
        <v>0.9543731481481482</v>
      </c>
      <c r="P46" s="19"/>
      <c r="Q46" s="4">
        <f aca="true" t="shared" si="18" ref="Q46:Q64">(O46-N46+P46)</f>
        <v>0.0012481481481482204</v>
      </c>
      <c r="R46" s="10"/>
      <c r="S46" s="62">
        <f aca="true" t="shared" si="19" ref="S46:S64">((SUM(G46,L46,Q46))-(MAX(G46,L46,Q46)))</f>
        <v>0.0025863425925926053</v>
      </c>
      <c r="T46" s="11">
        <v>2</v>
      </c>
      <c r="U46" s="13">
        <f t="shared" si="17"/>
        <v>0.0012481481481482204</v>
      </c>
    </row>
    <row r="47" spans="1:21" ht="12.75">
      <c r="A47" s="100">
        <v>76</v>
      </c>
      <c r="B47" s="53" t="s">
        <v>46</v>
      </c>
      <c r="C47" s="27" t="s">
        <v>40</v>
      </c>
      <c r="D47" s="45">
        <v>0.8611111111111112</v>
      </c>
      <c r="E47" s="84">
        <v>0.8626254629629629</v>
      </c>
      <c r="F47" s="20"/>
      <c r="G47" s="181">
        <f t="shared" si="15"/>
        <v>0.0015143518518517807</v>
      </c>
      <c r="H47" s="121">
        <v>11</v>
      </c>
      <c r="I47" s="116">
        <v>0.9142361111111111</v>
      </c>
      <c r="J47" s="48">
        <v>0.9155783564814816</v>
      </c>
      <c r="K47" s="16"/>
      <c r="L47" s="20">
        <f t="shared" si="16"/>
        <v>0.0013422453703704207</v>
      </c>
      <c r="M47" s="30">
        <v>3</v>
      </c>
      <c r="N47" s="72">
        <v>0.9579861111111111</v>
      </c>
      <c r="O47" s="67">
        <v>0.959253587962963</v>
      </c>
      <c r="P47" s="20"/>
      <c r="Q47" s="4">
        <f t="shared" si="18"/>
        <v>0.001267476851851912</v>
      </c>
      <c r="R47" s="10"/>
      <c r="S47" s="62">
        <f t="shared" si="19"/>
        <v>0.0026097222222223326</v>
      </c>
      <c r="T47" s="11">
        <v>3</v>
      </c>
      <c r="U47" s="13">
        <f t="shared" si="17"/>
        <v>0.001267476851851912</v>
      </c>
    </row>
    <row r="48" spans="1:21" ht="12.75">
      <c r="A48" s="99">
        <v>72</v>
      </c>
      <c r="B48" s="53" t="s">
        <v>42</v>
      </c>
      <c r="C48" s="27" t="s">
        <v>40</v>
      </c>
      <c r="D48" s="45">
        <v>0.8600694444444444</v>
      </c>
      <c r="E48" s="84">
        <v>0.8615662037037036</v>
      </c>
      <c r="F48" s="20"/>
      <c r="G48" s="181">
        <f t="shared" si="15"/>
        <v>0.0014967592592591838</v>
      </c>
      <c r="H48" s="121">
        <v>9</v>
      </c>
      <c r="I48" s="116">
        <v>0.9138888888888889</v>
      </c>
      <c r="J48" s="48">
        <v>0.9152978009259259</v>
      </c>
      <c r="K48" s="16"/>
      <c r="L48" s="20">
        <f t="shared" si="16"/>
        <v>0.00140891203703708</v>
      </c>
      <c r="M48" s="30">
        <v>5</v>
      </c>
      <c r="N48" s="72">
        <v>0.9569444444444444</v>
      </c>
      <c r="O48" s="67">
        <v>0.9582060185185185</v>
      </c>
      <c r="P48" s="20"/>
      <c r="Q48" s="4">
        <f t="shared" si="18"/>
        <v>0.0012615740740741233</v>
      </c>
      <c r="R48" s="10"/>
      <c r="S48" s="62">
        <f t="shared" si="19"/>
        <v>0.0026704861111112033</v>
      </c>
      <c r="T48" s="11">
        <v>4</v>
      </c>
      <c r="U48" s="13">
        <f t="shared" si="17"/>
        <v>0.0012615740740741233</v>
      </c>
    </row>
    <row r="49" spans="1:21" ht="12.75">
      <c r="A49" s="99">
        <v>73</v>
      </c>
      <c r="B49" s="53" t="s">
        <v>89</v>
      </c>
      <c r="C49" s="27" t="s">
        <v>40</v>
      </c>
      <c r="D49" s="45">
        <v>0.8604166666666666</v>
      </c>
      <c r="E49" s="84">
        <v>0.8621109953703704</v>
      </c>
      <c r="F49" s="20"/>
      <c r="G49" s="181">
        <f t="shared" si="15"/>
        <v>0.0016943287037037846</v>
      </c>
      <c r="H49" s="121">
        <v>17</v>
      </c>
      <c r="I49" s="116">
        <v>0.9128472222222223</v>
      </c>
      <c r="J49" s="48">
        <v>0.9142761574074073</v>
      </c>
      <c r="K49" s="16"/>
      <c r="L49" s="20">
        <f t="shared" si="16"/>
        <v>0.001428935185185054</v>
      </c>
      <c r="M49" s="30">
        <v>6</v>
      </c>
      <c r="N49" s="209">
        <v>0.9572916666666668</v>
      </c>
      <c r="O49" s="210">
        <v>0.9585608796296295</v>
      </c>
      <c r="P49" s="204"/>
      <c r="Q49" s="211">
        <f t="shared" si="18"/>
        <v>0.0012692129629627846</v>
      </c>
      <c r="R49" s="212"/>
      <c r="S49" s="213">
        <f t="shared" si="19"/>
        <v>0.0026981481481478387</v>
      </c>
      <c r="T49" s="214">
        <v>5</v>
      </c>
      <c r="U49" s="215">
        <f t="shared" si="17"/>
        <v>0.0012692129629627846</v>
      </c>
    </row>
    <row r="50" spans="1:21" ht="12.75">
      <c r="A50" s="177">
        <v>69</v>
      </c>
      <c r="B50" s="53" t="s">
        <v>24</v>
      </c>
      <c r="C50" s="179" t="s">
        <v>40</v>
      </c>
      <c r="D50" s="45">
        <v>0.8590277777777778</v>
      </c>
      <c r="E50" s="84">
        <v>0.8605855324074074</v>
      </c>
      <c r="F50" s="20"/>
      <c r="G50" s="181">
        <f t="shared" si="15"/>
        <v>0.001557754629629593</v>
      </c>
      <c r="H50" s="121">
        <v>14</v>
      </c>
      <c r="I50" s="116">
        <v>0.9111111111111111</v>
      </c>
      <c r="J50" s="48">
        <v>0.9124600694444444</v>
      </c>
      <c r="K50" s="16"/>
      <c r="L50" s="20">
        <f t="shared" si="16"/>
        <v>0.001348958333333261</v>
      </c>
      <c r="M50" s="30">
        <v>4</v>
      </c>
      <c r="N50" s="72">
        <v>0.95625</v>
      </c>
      <c r="O50" s="67">
        <v>0.9576167824074074</v>
      </c>
      <c r="P50" s="20"/>
      <c r="Q50" s="4">
        <f t="shared" si="18"/>
        <v>0.0013667824074073964</v>
      </c>
      <c r="R50" s="10"/>
      <c r="S50" s="62">
        <f t="shared" si="19"/>
        <v>0.0027157407407406575</v>
      </c>
      <c r="T50" s="11">
        <v>6</v>
      </c>
      <c r="U50" s="13">
        <f t="shared" si="17"/>
        <v>0.001348958333333261</v>
      </c>
    </row>
    <row r="51" spans="1:21" ht="12.75">
      <c r="A51" s="100">
        <v>65</v>
      </c>
      <c r="B51" s="53" t="s">
        <v>86</v>
      </c>
      <c r="C51" s="27" t="s">
        <v>40</v>
      </c>
      <c r="D51" s="45">
        <v>0.857986111111111</v>
      </c>
      <c r="E51" s="84">
        <v>0.8594826388888889</v>
      </c>
      <c r="F51" s="20"/>
      <c r="G51" s="181">
        <f t="shared" si="15"/>
        <v>0.0014965277777778674</v>
      </c>
      <c r="H51" s="121">
        <v>8</v>
      </c>
      <c r="I51" s="116">
        <v>0.9100694444444444</v>
      </c>
      <c r="J51" s="48">
        <v>0.9115456018518518</v>
      </c>
      <c r="K51" s="16"/>
      <c r="L51" s="20">
        <f t="shared" si="16"/>
        <v>0.0014761574074074746</v>
      </c>
      <c r="M51" s="30">
        <v>9</v>
      </c>
      <c r="N51" s="72">
        <v>0.9552083333333333</v>
      </c>
      <c r="O51" s="67">
        <v>0.9564648148148148</v>
      </c>
      <c r="P51" s="20"/>
      <c r="Q51" s="4">
        <f t="shared" si="18"/>
        <v>0.0012564814814814973</v>
      </c>
      <c r="R51" s="10"/>
      <c r="S51" s="62">
        <f t="shared" si="19"/>
        <v>0.002732638888888972</v>
      </c>
      <c r="T51" s="11">
        <v>7</v>
      </c>
      <c r="U51" s="13">
        <f t="shared" si="17"/>
        <v>0.0012564814814814973</v>
      </c>
    </row>
    <row r="52" spans="1:21" ht="12.75">
      <c r="A52" s="99">
        <v>71</v>
      </c>
      <c r="B52" s="53" t="s">
        <v>88</v>
      </c>
      <c r="C52" s="27" t="s">
        <v>40</v>
      </c>
      <c r="D52" s="45">
        <v>0.8597222222222222</v>
      </c>
      <c r="E52" s="84">
        <v>0.8611598379629629</v>
      </c>
      <c r="F52" s="20"/>
      <c r="G52" s="181">
        <f t="shared" si="15"/>
        <v>0.0014376157407407497</v>
      </c>
      <c r="H52" s="121">
        <v>3</v>
      </c>
      <c r="I52" s="116">
        <v>0.9135416666666667</v>
      </c>
      <c r="J52" s="48">
        <v>0.9149774305555556</v>
      </c>
      <c r="K52" s="16"/>
      <c r="L52" s="20">
        <f t="shared" si="16"/>
        <v>0.0014357638888888857</v>
      </c>
      <c r="M52" s="30">
        <v>7</v>
      </c>
      <c r="N52" s="72">
        <v>0.9565972222222222</v>
      </c>
      <c r="O52" s="67">
        <v>0.9579096064814815</v>
      </c>
      <c r="P52" s="20"/>
      <c r="Q52" s="4">
        <f t="shared" si="18"/>
        <v>0.0013123842592592805</v>
      </c>
      <c r="R52" s="10"/>
      <c r="S52" s="62">
        <f t="shared" si="19"/>
        <v>0.002748148148148166</v>
      </c>
      <c r="T52" s="11">
        <v>8</v>
      </c>
      <c r="U52" s="13">
        <f t="shared" si="17"/>
        <v>0.0013123842592592805</v>
      </c>
    </row>
    <row r="53" spans="1:21" s="216" customFormat="1" ht="12.75">
      <c r="A53" s="100">
        <v>56</v>
      </c>
      <c r="B53" s="53" t="s">
        <v>22</v>
      </c>
      <c r="C53" s="27" t="s">
        <v>40</v>
      </c>
      <c r="D53" s="45">
        <v>0.8552083333333332</v>
      </c>
      <c r="E53" s="84">
        <v>0.8566944444444444</v>
      </c>
      <c r="F53" s="20"/>
      <c r="G53" s="181">
        <f t="shared" si="15"/>
        <v>0.001486111111111188</v>
      </c>
      <c r="H53" s="121">
        <v>7</v>
      </c>
      <c r="I53" s="116">
        <v>0.9055555555555556</v>
      </c>
      <c r="J53" s="48">
        <v>0.9071081018518519</v>
      </c>
      <c r="K53" s="16">
        <v>0.00011574074074074073</v>
      </c>
      <c r="L53" s="20">
        <f t="shared" si="16"/>
        <v>0.0016682870370370495</v>
      </c>
      <c r="M53" s="30">
        <v>18</v>
      </c>
      <c r="N53" s="72">
        <v>0.9520833333333334</v>
      </c>
      <c r="O53" s="67">
        <v>0.9533510416666666</v>
      </c>
      <c r="P53" s="20"/>
      <c r="Q53" s="4">
        <f t="shared" si="18"/>
        <v>0.0012677083333332284</v>
      </c>
      <c r="R53" s="10"/>
      <c r="S53" s="62">
        <f t="shared" si="19"/>
        <v>0.0027538194444444164</v>
      </c>
      <c r="T53" s="11">
        <v>9</v>
      </c>
      <c r="U53" s="13">
        <f t="shared" si="17"/>
        <v>0.0012677083333332284</v>
      </c>
    </row>
    <row r="54" spans="1:21" ht="12.75">
      <c r="A54" s="99">
        <v>63</v>
      </c>
      <c r="B54" s="53" t="s">
        <v>25</v>
      </c>
      <c r="C54" s="27" t="s">
        <v>40</v>
      </c>
      <c r="D54" s="45">
        <v>0.8621527777777778</v>
      </c>
      <c r="E54" s="84">
        <v>0.8635998842592593</v>
      </c>
      <c r="F54" s="20"/>
      <c r="G54" s="181">
        <f t="shared" si="15"/>
        <v>0.0014471064814814971</v>
      </c>
      <c r="H54" s="121">
        <v>5</v>
      </c>
      <c r="I54" s="116">
        <v>0.909375</v>
      </c>
      <c r="J54" s="48">
        <v>0.9108998842592593</v>
      </c>
      <c r="K54" s="16"/>
      <c r="L54" s="20">
        <f t="shared" si="16"/>
        <v>0.0015248842592592293</v>
      </c>
      <c r="M54" s="30">
        <v>14</v>
      </c>
      <c r="N54" s="209">
        <v>0.954513888888889</v>
      </c>
      <c r="O54" s="210">
        <v>0.9558216435185186</v>
      </c>
      <c r="P54" s="204"/>
      <c r="Q54" s="211">
        <f t="shared" si="18"/>
        <v>0.0013077546296296205</v>
      </c>
      <c r="R54" s="212"/>
      <c r="S54" s="213">
        <f t="shared" si="19"/>
        <v>0.0027548611111111176</v>
      </c>
      <c r="T54" s="214">
        <v>10</v>
      </c>
      <c r="U54" s="215">
        <f t="shared" si="17"/>
        <v>0.0013077546296296205</v>
      </c>
    </row>
    <row r="55" spans="1:21" ht="12.75">
      <c r="A55" s="100">
        <v>97</v>
      </c>
      <c r="B55" s="53" t="s">
        <v>95</v>
      </c>
      <c r="C55" s="27" t="s">
        <v>40</v>
      </c>
      <c r="D55" s="45">
        <v>0.8618055555555556</v>
      </c>
      <c r="E55" s="84">
        <v>0.8632900462962962</v>
      </c>
      <c r="F55" s="20"/>
      <c r="G55" s="181">
        <f t="shared" si="15"/>
        <v>0.0014844907407406405</v>
      </c>
      <c r="H55" s="121">
        <v>6</v>
      </c>
      <c r="I55" s="116">
        <v>0.9065972222222222</v>
      </c>
      <c r="J55" s="48">
        <v>0.908064699074074</v>
      </c>
      <c r="K55" s="16"/>
      <c r="L55" s="20">
        <f t="shared" si="16"/>
        <v>0.00146747685185189</v>
      </c>
      <c r="M55" s="30">
        <v>8</v>
      </c>
      <c r="N55" s="72">
        <v>0.9524305555555556</v>
      </c>
      <c r="O55" s="67">
        <v>0.9537483796296297</v>
      </c>
      <c r="P55" s="20"/>
      <c r="Q55" s="4">
        <f t="shared" si="18"/>
        <v>0.0013178240740741032</v>
      </c>
      <c r="R55" s="10"/>
      <c r="S55" s="62">
        <f t="shared" si="19"/>
        <v>0.002785300925925993</v>
      </c>
      <c r="T55" s="11">
        <v>11</v>
      </c>
      <c r="U55" s="13">
        <f t="shared" si="17"/>
        <v>0.0013178240740741032</v>
      </c>
    </row>
    <row r="56" spans="1:21" ht="12.75">
      <c r="A56" s="99">
        <v>68</v>
      </c>
      <c r="B56" s="53" t="s">
        <v>87</v>
      </c>
      <c r="C56" s="27" t="s">
        <v>40</v>
      </c>
      <c r="D56" s="45">
        <v>0.8625</v>
      </c>
      <c r="E56" s="84">
        <v>0.8640164351851851</v>
      </c>
      <c r="F56" s="20"/>
      <c r="G56" s="181">
        <f t="shared" si="15"/>
        <v>0.0015164351851850721</v>
      </c>
      <c r="H56" s="121">
        <v>12</v>
      </c>
      <c r="I56" s="116">
        <v>0.9107638888888889</v>
      </c>
      <c r="J56" s="48">
        <v>0.9122475694444444</v>
      </c>
      <c r="K56" s="16"/>
      <c r="L56" s="20">
        <f t="shared" si="16"/>
        <v>0.0014836805555554777</v>
      </c>
      <c r="M56" s="30">
        <v>11</v>
      </c>
      <c r="N56" s="72">
        <v>0.9559027777777778</v>
      </c>
      <c r="O56" s="67">
        <v>0.9572074074074074</v>
      </c>
      <c r="P56" s="20"/>
      <c r="Q56" s="4">
        <f t="shared" si="18"/>
        <v>0.0013046296296296278</v>
      </c>
      <c r="R56" s="10"/>
      <c r="S56" s="62">
        <f t="shared" si="19"/>
        <v>0.0027883101851851055</v>
      </c>
      <c r="T56" s="11">
        <v>12</v>
      </c>
      <c r="U56" s="13">
        <f t="shared" si="17"/>
        <v>0.0013046296296296278</v>
      </c>
    </row>
    <row r="57" spans="1:21" ht="12.75">
      <c r="A57" s="100">
        <v>57</v>
      </c>
      <c r="B57" s="53" t="s">
        <v>83</v>
      </c>
      <c r="C57" s="27" t="s">
        <v>40</v>
      </c>
      <c r="D57" s="45">
        <v>0.8545138888888889</v>
      </c>
      <c r="E57" s="84">
        <v>0.8561572916666668</v>
      </c>
      <c r="F57" s="144">
        <v>0.00011574074074074073</v>
      </c>
      <c r="G57" s="181">
        <f t="shared" si="15"/>
        <v>0.0017591435185185988</v>
      </c>
      <c r="H57" s="121">
        <v>19</v>
      </c>
      <c r="I57" s="116">
        <v>0.9072916666666666</v>
      </c>
      <c r="J57" s="48">
        <v>0.9087809027777777</v>
      </c>
      <c r="K57" s="16"/>
      <c r="L57" s="20">
        <f t="shared" si="16"/>
        <v>0.0014892361111110697</v>
      </c>
      <c r="M57" s="30">
        <v>13</v>
      </c>
      <c r="N57" s="72">
        <v>0.9527777777777778</v>
      </c>
      <c r="O57" s="67">
        <v>0.9540798611111111</v>
      </c>
      <c r="P57" s="20"/>
      <c r="Q57" s="4">
        <f t="shared" si="18"/>
        <v>0.0013020833333332593</v>
      </c>
      <c r="R57" s="10"/>
      <c r="S57" s="62">
        <f t="shared" si="19"/>
        <v>0.002791319444444329</v>
      </c>
      <c r="T57" s="11">
        <v>13</v>
      </c>
      <c r="U57" s="13">
        <f t="shared" si="17"/>
        <v>0.0013020833333332593</v>
      </c>
    </row>
    <row r="58" spans="1:21" ht="12.75">
      <c r="A58" s="99">
        <v>74</v>
      </c>
      <c r="B58" s="53" t="s">
        <v>48</v>
      </c>
      <c r="C58" s="27" t="s">
        <v>40</v>
      </c>
      <c r="D58" s="45">
        <v>0.860763888888889</v>
      </c>
      <c r="E58" s="84">
        <v>0.8624285879629631</v>
      </c>
      <c r="F58" s="20"/>
      <c r="G58" s="181">
        <f t="shared" si="15"/>
        <v>0.001664699074074072</v>
      </c>
      <c r="H58" s="121">
        <v>16</v>
      </c>
      <c r="I58" s="116">
        <v>0.9131944444444445</v>
      </c>
      <c r="J58" s="48">
        <v>0.9146734953703705</v>
      </c>
      <c r="K58" s="16"/>
      <c r="L58" s="20">
        <f t="shared" si="16"/>
        <v>0.0014790509259259288</v>
      </c>
      <c r="M58" s="30">
        <v>10</v>
      </c>
      <c r="N58" s="72">
        <v>0.9576388888888889</v>
      </c>
      <c r="O58" s="67">
        <v>0.9589731481481482</v>
      </c>
      <c r="P58" s="20"/>
      <c r="Q58" s="4">
        <f t="shared" si="18"/>
        <v>0.0013342592592592295</v>
      </c>
      <c r="R58" s="10"/>
      <c r="S58" s="62">
        <f t="shared" si="19"/>
        <v>0.0028133101851851583</v>
      </c>
      <c r="T58" s="11">
        <v>14</v>
      </c>
      <c r="U58" s="13">
        <f t="shared" si="17"/>
        <v>0.0013342592592592295</v>
      </c>
    </row>
    <row r="59" spans="1:21" ht="12.75">
      <c r="A59" s="99">
        <v>54</v>
      </c>
      <c r="B59" s="53" t="s">
        <v>47</v>
      </c>
      <c r="C59" s="27" t="s">
        <v>40</v>
      </c>
      <c r="D59" s="45">
        <v>0.8538194444444445</v>
      </c>
      <c r="E59" s="84">
        <v>0.8558025462962963</v>
      </c>
      <c r="F59" s="144">
        <v>0.00011574074074074073</v>
      </c>
      <c r="G59" s="181">
        <f t="shared" si="15"/>
        <v>0.0020988425925925393</v>
      </c>
      <c r="H59" s="121">
        <v>23</v>
      </c>
      <c r="I59" s="116">
        <v>0.9052083333333334</v>
      </c>
      <c r="J59" s="48">
        <v>0.9066956018518518</v>
      </c>
      <c r="K59" s="16"/>
      <c r="L59" s="20">
        <f t="shared" si="16"/>
        <v>0.0014872685185184364</v>
      </c>
      <c r="M59" s="30">
        <v>12</v>
      </c>
      <c r="N59" s="72">
        <v>0.951736111111111</v>
      </c>
      <c r="O59" s="67">
        <v>0.9531076388888889</v>
      </c>
      <c r="P59" s="20"/>
      <c r="Q59" s="4">
        <f t="shared" si="18"/>
        <v>0.0013715277777779367</v>
      </c>
      <c r="R59" s="10"/>
      <c r="S59" s="62">
        <f t="shared" si="19"/>
        <v>0.002858796296296373</v>
      </c>
      <c r="T59" s="11">
        <v>15</v>
      </c>
      <c r="U59" s="13">
        <f t="shared" si="17"/>
        <v>0.0013715277777779367</v>
      </c>
    </row>
    <row r="60" spans="1:21" ht="12.75">
      <c r="A60" s="100">
        <v>62</v>
      </c>
      <c r="B60" s="53" t="s">
        <v>96</v>
      </c>
      <c r="C60" s="27" t="s">
        <v>40</v>
      </c>
      <c r="D60" s="45">
        <v>0.8565972222222222</v>
      </c>
      <c r="E60" s="84">
        <v>0.8580271990740741</v>
      </c>
      <c r="F60" s="144">
        <v>0.00011574074074074073</v>
      </c>
      <c r="G60" s="181">
        <f t="shared" si="15"/>
        <v>0.001545717592592607</v>
      </c>
      <c r="H60" s="121">
        <v>13</v>
      </c>
      <c r="I60" s="116">
        <v>0.9090277777777778</v>
      </c>
      <c r="J60" s="48">
        <v>0.9105756944444444</v>
      </c>
      <c r="K60" s="16"/>
      <c r="L60" s="20">
        <f t="shared" si="16"/>
        <v>0.0015479166666666488</v>
      </c>
      <c r="M60" s="30">
        <v>16</v>
      </c>
      <c r="N60" s="71">
        <v>0.9541666666666666</v>
      </c>
      <c r="O60" s="65">
        <v>0.9554944444444445</v>
      </c>
      <c r="P60" s="19"/>
      <c r="Q60" s="4">
        <f t="shared" si="18"/>
        <v>0.0013277777777779276</v>
      </c>
      <c r="R60" s="10"/>
      <c r="S60" s="62">
        <f t="shared" si="19"/>
        <v>0.002873495370370535</v>
      </c>
      <c r="T60" s="11">
        <v>16</v>
      </c>
      <c r="U60" s="13">
        <f t="shared" si="17"/>
        <v>0.0013277777777779276</v>
      </c>
    </row>
    <row r="61" spans="1:21" s="216" customFormat="1" ht="12.75">
      <c r="A61" s="99">
        <v>60</v>
      </c>
      <c r="B61" s="53" t="s">
        <v>85</v>
      </c>
      <c r="C61" s="27" t="s">
        <v>40</v>
      </c>
      <c r="D61" s="45">
        <v>0.8559027777777778</v>
      </c>
      <c r="E61" s="84">
        <v>0.8575424768518518</v>
      </c>
      <c r="F61" s="20"/>
      <c r="G61" s="181">
        <f t="shared" si="15"/>
        <v>0.0016396990740740192</v>
      </c>
      <c r="H61" s="121">
        <v>15</v>
      </c>
      <c r="I61" s="116">
        <v>0.9083333333333333</v>
      </c>
      <c r="J61" s="48">
        <v>0.9098752314814815</v>
      </c>
      <c r="K61" s="16"/>
      <c r="L61" s="20">
        <f t="shared" si="16"/>
        <v>0.001541898148148202</v>
      </c>
      <c r="M61" s="30">
        <v>15</v>
      </c>
      <c r="N61" s="72">
        <v>0.9538194444444444</v>
      </c>
      <c r="O61" s="67">
        <v>0.9551684027777778</v>
      </c>
      <c r="P61" s="20"/>
      <c r="Q61" s="4">
        <f t="shared" si="18"/>
        <v>0.0013489583333333721</v>
      </c>
      <c r="R61" s="10"/>
      <c r="S61" s="62">
        <f t="shared" si="19"/>
        <v>0.002890856481481574</v>
      </c>
      <c r="T61" s="11">
        <v>17</v>
      </c>
      <c r="U61" s="13">
        <f t="shared" si="17"/>
        <v>0.0013489583333333721</v>
      </c>
    </row>
    <row r="62" spans="1:21" ht="12.75">
      <c r="A62" s="100">
        <v>64</v>
      </c>
      <c r="B62" s="53" t="s">
        <v>41</v>
      </c>
      <c r="C62" s="27" t="s">
        <v>40</v>
      </c>
      <c r="D62" s="45">
        <v>0.8576388888888888</v>
      </c>
      <c r="E62" s="84">
        <v>0.8593394675925926</v>
      </c>
      <c r="F62" s="20"/>
      <c r="G62" s="181">
        <f t="shared" si="15"/>
        <v>0.00170057870370377</v>
      </c>
      <c r="H62" s="121">
        <v>18</v>
      </c>
      <c r="I62" s="116">
        <v>0.9097222222222222</v>
      </c>
      <c r="J62" s="48">
        <v>0.9112936342592594</v>
      </c>
      <c r="K62" s="16"/>
      <c r="L62" s="20">
        <f t="shared" si="16"/>
        <v>0.0015714120370371454</v>
      </c>
      <c r="M62" s="30">
        <v>17</v>
      </c>
      <c r="N62" s="72">
        <v>0.9548611111111112</v>
      </c>
      <c r="O62" s="67">
        <v>0.9562130787037036</v>
      </c>
      <c r="P62" s="20"/>
      <c r="Q62" s="4">
        <f t="shared" si="18"/>
        <v>0.0013519675925924846</v>
      </c>
      <c r="R62" s="10"/>
      <c r="S62" s="62">
        <f t="shared" si="19"/>
        <v>0.00292337962962963</v>
      </c>
      <c r="T62" s="11">
        <v>18</v>
      </c>
      <c r="U62" s="13">
        <f t="shared" si="17"/>
        <v>0.0013519675925924846</v>
      </c>
    </row>
    <row r="63" spans="1:21" ht="12.75">
      <c r="A63" s="99">
        <v>67</v>
      </c>
      <c r="B63" s="53" t="s">
        <v>45</v>
      </c>
      <c r="C63" s="27" t="s">
        <v>40</v>
      </c>
      <c r="D63" s="45">
        <v>0.8583333333333334</v>
      </c>
      <c r="E63" s="84">
        <v>0.8601983796296296</v>
      </c>
      <c r="F63" s="20"/>
      <c r="G63" s="181">
        <f t="shared" si="15"/>
        <v>0.0018650462962962466</v>
      </c>
      <c r="H63" s="121">
        <v>22</v>
      </c>
      <c r="I63" s="116">
        <v>0.9104166666666668</v>
      </c>
      <c r="J63" s="48">
        <v>0.9121168981481481</v>
      </c>
      <c r="K63" s="16"/>
      <c r="L63" s="20">
        <f t="shared" si="16"/>
        <v>0.0017002314814813513</v>
      </c>
      <c r="M63" s="30">
        <v>19</v>
      </c>
      <c r="N63" s="72">
        <v>0.9555555555555556</v>
      </c>
      <c r="O63" s="67">
        <v>0.9569520833333334</v>
      </c>
      <c r="P63" s="20"/>
      <c r="Q63" s="4">
        <f t="shared" si="18"/>
        <v>0.0013965277777777674</v>
      </c>
      <c r="R63" s="10"/>
      <c r="S63" s="62">
        <f t="shared" si="19"/>
        <v>0.0030967592592591187</v>
      </c>
      <c r="T63" s="11">
        <v>19</v>
      </c>
      <c r="U63" s="13">
        <f t="shared" si="17"/>
        <v>0.0013965277777777674</v>
      </c>
    </row>
    <row r="64" spans="1:21" ht="12.75">
      <c r="A64" s="100">
        <v>59</v>
      </c>
      <c r="B64" s="53" t="s">
        <v>49</v>
      </c>
      <c r="C64" s="27" t="s">
        <v>40</v>
      </c>
      <c r="D64" s="45">
        <v>0.8569444444444444</v>
      </c>
      <c r="E64" s="84">
        <v>0.8587474537037036</v>
      </c>
      <c r="F64" s="20"/>
      <c r="G64" s="181">
        <f t="shared" si="15"/>
        <v>0.0018030092592592473</v>
      </c>
      <c r="H64" s="121">
        <v>20</v>
      </c>
      <c r="I64" s="116">
        <v>0.9079861111111112</v>
      </c>
      <c r="J64" s="48">
        <v>0.9097247685185185</v>
      </c>
      <c r="K64" s="16"/>
      <c r="L64" s="20">
        <f t="shared" si="16"/>
        <v>0.001738657407407307</v>
      </c>
      <c r="M64" s="30">
        <v>20</v>
      </c>
      <c r="N64" s="71">
        <v>0.9534722222222222</v>
      </c>
      <c r="O64" s="65">
        <v>0.9550958333333334</v>
      </c>
      <c r="P64" s="19"/>
      <c r="Q64" s="4">
        <f t="shared" si="18"/>
        <v>0.0016236111111112006</v>
      </c>
      <c r="R64" s="10"/>
      <c r="S64" s="62">
        <f t="shared" si="19"/>
        <v>0.0033622685185185075</v>
      </c>
      <c r="T64" s="11">
        <v>20</v>
      </c>
      <c r="U64" s="13">
        <f t="shared" si="17"/>
        <v>0.0016236111111112006</v>
      </c>
    </row>
    <row r="65" spans="1:21" ht="12.75">
      <c r="A65" s="178">
        <v>36</v>
      </c>
      <c r="B65" s="145" t="s">
        <v>44</v>
      </c>
      <c r="C65" s="228" t="s">
        <v>40</v>
      </c>
      <c r="D65" s="230">
        <v>0.8555555555555556</v>
      </c>
      <c r="E65" s="232">
        <v>0.8573652777777778</v>
      </c>
      <c r="F65" s="204"/>
      <c r="G65" s="260" t="s">
        <v>98</v>
      </c>
      <c r="H65" s="221"/>
      <c r="I65" s="265" t="s">
        <v>98</v>
      </c>
      <c r="J65" s="266" t="s">
        <v>98</v>
      </c>
      <c r="K65" s="207"/>
      <c r="L65" s="208" t="s">
        <v>98</v>
      </c>
      <c r="M65" s="30"/>
      <c r="N65" s="72"/>
      <c r="O65" s="67"/>
      <c r="P65" s="20"/>
      <c r="Q65" s="208" t="s">
        <v>98</v>
      </c>
      <c r="R65" s="10"/>
      <c r="S65" s="263" t="s">
        <v>98</v>
      </c>
      <c r="T65" s="11"/>
      <c r="U65" s="263" t="s">
        <v>98</v>
      </c>
    </row>
    <row r="66" spans="1:21" ht="12.75">
      <c r="A66" s="99">
        <v>61</v>
      </c>
      <c r="B66" s="145" t="s">
        <v>39</v>
      </c>
      <c r="C66" s="217" t="s">
        <v>40</v>
      </c>
      <c r="D66" s="218">
        <v>0.85625</v>
      </c>
      <c r="E66" s="219">
        <v>0.8576873842592593</v>
      </c>
      <c r="F66" s="204"/>
      <c r="G66" s="220">
        <f>(E66-D66+F66)</f>
        <v>0.0014373842592593222</v>
      </c>
      <c r="H66" s="221">
        <v>2</v>
      </c>
      <c r="I66" s="205">
        <v>0.9086805555555556</v>
      </c>
      <c r="J66" s="206">
        <v>0.9100901620370371</v>
      </c>
      <c r="K66" s="207"/>
      <c r="L66" s="208" t="s">
        <v>98</v>
      </c>
      <c r="M66" s="30"/>
      <c r="N66" s="72"/>
      <c r="O66" s="67"/>
      <c r="P66" s="20"/>
      <c r="Q66" s="208" t="s">
        <v>98</v>
      </c>
      <c r="R66" s="10"/>
      <c r="S66" s="263" t="s">
        <v>98</v>
      </c>
      <c r="T66" s="11"/>
      <c r="U66" s="263" t="s">
        <v>98</v>
      </c>
    </row>
    <row r="67" spans="1:21" ht="13.5" thickBot="1">
      <c r="A67" s="101">
        <v>70</v>
      </c>
      <c r="B67" s="227" t="s">
        <v>23</v>
      </c>
      <c r="C67" s="229" t="s">
        <v>40</v>
      </c>
      <c r="D67" s="231">
        <v>0.859375</v>
      </c>
      <c r="E67" s="233">
        <v>0.8608819444444444</v>
      </c>
      <c r="F67" s="234"/>
      <c r="G67" s="235">
        <f>(E67-D67+F67)</f>
        <v>0.0015069444444444358</v>
      </c>
      <c r="H67" s="236">
        <v>10</v>
      </c>
      <c r="I67" s="237">
        <v>0.9145833333333333</v>
      </c>
      <c r="J67" s="238">
        <v>0.9160104166666666</v>
      </c>
      <c r="K67" s="239"/>
      <c r="L67" s="240" t="s">
        <v>98</v>
      </c>
      <c r="M67" s="122"/>
      <c r="N67" s="73"/>
      <c r="O67" s="66"/>
      <c r="P67" s="18"/>
      <c r="Q67" s="240" t="s">
        <v>98</v>
      </c>
      <c r="R67" s="9"/>
      <c r="S67" s="264" t="s">
        <v>98</v>
      </c>
      <c r="T67" s="12"/>
      <c r="U67" s="264" t="s">
        <v>98</v>
      </c>
    </row>
    <row r="68" spans="1:21" ht="13.5" hidden="1" thickBot="1">
      <c r="A68" s="192"/>
      <c r="B68" s="183"/>
      <c r="C68" s="193"/>
      <c r="D68" s="184"/>
      <c r="E68" s="185"/>
      <c r="F68" s="153"/>
      <c r="G68" s="186"/>
      <c r="H68" s="159"/>
      <c r="I68" s="115"/>
      <c r="J68" s="50"/>
      <c r="K68" s="157"/>
      <c r="L68" s="158"/>
      <c r="M68" s="159"/>
      <c r="N68" s="156"/>
      <c r="O68" s="160"/>
      <c r="P68" s="158"/>
      <c r="Q68" s="154"/>
      <c r="R68" s="155"/>
      <c r="S68" s="161"/>
      <c r="T68" s="6"/>
      <c r="U68" s="162"/>
    </row>
    <row r="69" spans="1:21" ht="12.75">
      <c r="A69" s="102">
        <v>77</v>
      </c>
      <c r="B69" s="183" t="s">
        <v>30</v>
      </c>
      <c r="C69" s="26" t="s">
        <v>28</v>
      </c>
      <c r="D69" s="41">
        <v>0.8628472222222222</v>
      </c>
      <c r="E69" s="79">
        <v>0.8643931712962963</v>
      </c>
      <c r="F69" s="19"/>
      <c r="G69" s="3">
        <f>(E69-D69+F69)</f>
        <v>0.0015459490740741266</v>
      </c>
      <c r="H69" s="129">
        <v>2</v>
      </c>
      <c r="I69" s="182">
        <v>0.9149305555555555</v>
      </c>
      <c r="J69" s="47">
        <v>0.9163490740740742</v>
      </c>
      <c r="K69" s="15"/>
      <c r="L69" s="19">
        <f>(J69-I69+K69)</f>
        <v>0.0014185185185187077</v>
      </c>
      <c r="M69" s="30">
        <v>1</v>
      </c>
      <c r="N69" s="71">
        <v>0.9583333333333334</v>
      </c>
      <c r="O69" s="65">
        <v>0.9595931712962963</v>
      </c>
      <c r="P69" s="19"/>
      <c r="Q69" s="3">
        <f>(O69-N69+P69)</f>
        <v>0.0012598379629629175</v>
      </c>
      <c r="R69" s="10"/>
      <c r="S69" s="69">
        <f>((SUM(G69,L69,Q69))-(MAX(G69,L69,Q69)))</f>
        <v>0.002678356481481625</v>
      </c>
      <c r="T69" s="11">
        <v>1</v>
      </c>
      <c r="U69" s="13">
        <f>MIN(G69,L69,Q69)</f>
        <v>0.0012598379629629175</v>
      </c>
    </row>
    <row r="70" spans="1:21" ht="12.75">
      <c r="A70" s="102">
        <v>78</v>
      </c>
      <c r="B70" s="53" t="s">
        <v>27</v>
      </c>
      <c r="C70" s="26" t="s">
        <v>28</v>
      </c>
      <c r="D70" s="42">
        <v>0.8631944444444444</v>
      </c>
      <c r="E70" s="80">
        <v>0.8647306712962962</v>
      </c>
      <c r="F70" s="144">
        <v>0.00011574074074074073</v>
      </c>
      <c r="G70" s="3">
        <f>(E70-D70+F70)</f>
        <v>0.0016519675925925814</v>
      </c>
      <c r="H70" s="129">
        <v>3</v>
      </c>
      <c r="I70" s="116">
        <v>0.9152777777777777</v>
      </c>
      <c r="J70" s="48">
        <v>0.9167180555555555</v>
      </c>
      <c r="K70" s="16"/>
      <c r="L70" s="20">
        <f>(J70-I70+K70)</f>
        <v>0.0014402777777777764</v>
      </c>
      <c r="M70" s="30">
        <v>2</v>
      </c>
      <c r="N70" s="72">
        <v>0.9586805555555555</v>
      </c>
      <c r="O70" s="67">
        <v>0.9599520833333334</v>
      </c>
      <c r="P70" s="20"/>
      <c r="Q70" s="4">
        <f>(O70-N70+P70)</f>
        <v>0.0012715277777778367</v>
      </c>
      <c r="R70" s="10"/>
      <c r="S70" s="62">
        <f>((SUM(G70,L70,Q70))-(MAX(G70,L70,Q70)))</f>
        <v>0.002711805555555613</v>
      </c>
      <c r="T70" s="11">
        <v>2</v>
      </c>
      <c r="U70" s="13">
        <f>MIN(G70,L70,Q70)</f>
        <v>0.0012715277777778367</v>
      </c>
    </row>
    <row r="71" spans="1:21" s="216" customFormat="1" ht="12.75">
      <c r="A71" s="96">
        <v>80</v>
      </c>
      <c r="B71" s="53" t="s">
        <v>31</v>
      </c>
      <c r="C71" s="171" t="s">
        <v>28</v>
      </c>
      <c r="D71" s="40">
        <v>0.8638888888888889</v>
      </c>
      <c r="E71" s="77">
        <v>0.865624537037037</v>
      </c>
      <c r="F71" s="20"/>
      <c r="G71" s="3">
        <f>(E71-D71+F71)</f>
        <v>0.0017356481481480834</v>
      </c>
      <c r="H71" s="129">
        <v>4</v>
      </c>
      <c r="I71" s="116">
        <v>0.915625</v>
      </c>
      <c r="J71" s="48">
        <v>0.9172109953703704</v>
      </c>
      <c r="K71" s="16"/>
      <c r="L71" s="20">
        <f>(J71-I71+K71)</f>
        <v>0.0015859953703704077</v>
      </c>
      <c r="M71" s="30">
        <v>3</v>
      </c>
      <c r="N71" s="209">
        <v>0.9590277777777777</v>
      </c>
      <c r="O71" s="210">
        <v>0.9605204861111112</v>
      </c>
      <c r="P71" s="204"/>
      <c r="Q71" s="211">
        <f>(O71-N71+P71)</f>
        <v>0.0014927083333334812</v>
      </c>
      <c r="R71" s="212"/>
      <c r="S71" s="213">
        <f>((SUM(G71,L71,Q71))-(MAX(G71,L71,Q71)))</f>
        <v>0.003078703703703889</v>
      </c>
      <c r="T71" s="214">
        <v>3</v>
      </c>
      <c r="U71" s="215">
        <f>MIN(G71,L71,Q71)</f>
        <v>0.0014927083333334812</v>
      </c>
    </row>
    <row r="72" spans="1:21" ht="13.5" thickBot="1">
      <c r="A72" s="242">
        <v>79</v>
      </c>
      <c r="B72" s="227" t="s">
        <v>29</v>
      </c>
      <c r="C72" s="243" t="s">
        <v>28</v>
      </c>
      <c r="D72" s="244">
        <v>0.8635416666666668</v>
      </c>
      <c r="E72" s="245">
        <v>0.8650207175925927</v>
      </c>
      <c r="F72" s="234"/>
      <c r="G72" s="246">
        <f>(E72-D72+F72)</f>
        <v>0.0014790509259259288</v>
      </c>
      <c r="H72" s="236">
        <v>1</v>
      </c>
      <c r="I72" s="237"/>
      <c r="J72" s="238"/>
      <c r="K72" s="239"/>
      <c r="L72" s="240" t="s">
        <v>98</v>
      </c>
      <c r="M72" s="241"/>
      <c r="N72" s="73"/>
      <c r="O72" s="66"/>
      <c r="P72" s="18"/>
      <c r="Q72" s="240" t="s">
        <v>98</v>
      </c>
      <c r="R72" s="9"/>
      <c r="S72" s="267" t="s">
        <v>98</v>
      </c>
      <c r="T72" s="12"/>
      <c r="U72" s="14" t="s">
        <v>98</v>
      </c>
    </row>
    <row r="73" spans="1:21" ht="13.5" hidden="1" thickBot="1">
      <c r="A73" s="187"/>
      <c r="B73" s="166"/>
      <c r="C73" s="188"/>
      <c r="D73" s="189"/>
      <c r="E73" s="190"/>
      <c r="F73" s="158"/>
      <c r="G73" s="154"/>
      <c r="H73" s="202"/>
      <c r="I73" s="115"/>
      <c r="J73" s="50"/>
      <c r="K73" s="157"/>
      <c r="L73" s="158"/>
      <c r="M73" s="159"/>
      <c r="N73" s="156"/>
      <c r="O73" s="123"/>
      <c r="P73" s="158"/>
      <c r="Q73" s="154"/>
      <c r="R73" s="155"/>
      <c r="S73" s="191"/>
      <c r="T73" s="6"/>
      <c r="U73" s="162"/>
    </row>
    <row r="74" spans="1:21" ht="12.75">
      <c r="A74" s="199">
        <v>90</v>
      </c>
      <c r="B74" s="54" t="s">
        <v>43</v>
      </c>
      <c r="C74" s="249" t="s">
        <v>50</v>
      </c>
      <c r="D74" s="250">
        <v>0.8670138888888889</v>
      </c>
      <c r="E74" s="251">
        <v>0.8683851851851853</v>
      </c>
      <c r="F74" s="252"/>
      <c r="G74" s="119">
        <f aca="true" t="shared" si="20" ref="G74:G87">(E74-D74+F74)</f>
        <v>0.0013712962962963982</v>
      </c>
      <c r="H74" s="253">
        <v>1</v>
      </c>
      <c r="I74" s="254">
        <v>0.9190972222222222</v>
      </c>
      <c r="J74" s="256">
        <v>0.9203765046296296</v>
      </c>
      <c r="K74" s="118"/>
      <c r="L74" s="119">
        <f aca="true" t="shared" si="21" ref="L74:L87">(J74-I74+K74)</f>
        <v>0.0012792824074073783</v>
      </c>
      <c r="M74" s="120">
        <v>1</v>
      </c>
      <c r="N74" s="182">
        <v>0.9642361111111111</v>
      </c>
      <c r="O74" s="123">
        <v>0.9654511574074074</v>
      </c>
      <c r="P74" s="127"/>
      <c r="Q74" s="119">
        <f>(O74-N74+P74)</f>
        <v>0.0012150462962963182</v>
      </c>
      <c r="R74" s="120"/>
      <c r="S74" s="130">
        <f>((SUM(G74,L74,Q74))-(MAX(G74,L74,Q74)))</f>
        <v>0.0024943287037036965</v>
      </c>
      <c r="T74" s="133">
        <v>1</v>
      </c>
      <c r="U74" s="137">
        <f aca="true" t="shared" si="22" ref="U74:U87">MIN(G74,L74,Q74)</f>
        <v>0.0012150462962963182</v>
      </c>
    </row>
    <row r="75" spans="1:21" ht="12.75">
      <c r="A75" s="91">
        <v>88</v>
      </c>
      <c r="B75" s="53" t="s">
        <v>93</v>
      </c>
      <c r="C75" s="105" t="s">
        <v>50</v>
      </c>
      <c r="D75" s="106">
        <v>0.8666666666666667</v>
      </c>
      <c r="E75" s="247">
        <v>0.8683152777777777</v>
      </c>
      <c r="F75" s="107"/>
      <c r="G75" s="4">
        <f t="shared" si="20"/>
        <v>0.0016486111111110313</v>
      </c>
      <c r="H75" s="108">
        <v>9</v>
      </c>
      <c r="I75" s="109">
        <v>0.91875</v>
      </c>
      <c r="J75" s="125">
        <v>0.9201290509259259</v>
      </c>
      <c r="K75" s="32"/>
      <c r="L75" s="4">
        <f t="shared" si="21"/>
        <v>0.0013790509259259398</v>
      </c>
      <c r="M75" s="121">
        <v>3</v>
      </c>
      <c r="N75" s="116">
        <v>0.9670138888888888</v>
      </c>
      <c r="O75" s="124">
        <v>0.9682262731481481</v>
      </c>
      <c r="P75" s="128"/>
      <c r="Q75" s="4">
        <f>(O75-N75+P75)</f>
        <v>0.0012123842592592915</v>
      </c>
      <c r="R75" s="129"/>
      <c r="S75" s="131">
        <f>((SUM(G75,L75,Q75))-(MAX(G75,L75,Q75)))</f>
        <v>0.0025914351851852313</v>
      </c>
      <c r="T75" s="134">
        <v>2</v>
      </c>
      <c r="U75" s="13">
        <f t="shared" si="22"/>
        <v>0.0012123842592592915</v>
      </c>
    </row>
    <row r="76" spans="1:21" ht="12.75">
      <c r="A76" s="91">
        <v>81</v>
      </c>
      <c r="B76" s="53" t="s">
        <v>52</v>
      </c>
      <c r="C76" s="105" t="s">
        <v>50</v>
      </c>
      <c r="D76" s="106">
        <v>0.8642361111111111</v>
      </c>
      <c r="E76" s="247">
        <v>0.865678587962963</v>
      </c>
      <c r="F76" s="107"/>
      <c r="G76" s="4">
        <f t="shared" si="20"/>
        <v>0.0014424768518519482</v>
      </c>
      <c r="H76" s="108">
        <v>4</v>
      </c>
      <c r="I76" s="109">
        <v>0.9159722222222223</v>
      </c>
      <c r="J76" s="125">
        <v>0.91745</v>
      </c>
      <c r="K76" s="32"/>
      <c r="L76" s="4">
        <f t="shared" si="21"/>
        <v>0.001477777777777689</v>
      </c>
      <c r="M76" s="121">
        <v>11</v>
      </c>
      <c r="N76" s="116">
        <v>0.959375</v>
      </c>
      <c r="O76" s="124">
        <v>0.9605994212962963</v>
      </c>
      <c r="P76" s="128"/>
      <c r="Q76" s="4">
        <f>(O76-N76+P76)</f>
        <v>0.0012244212962962964</v>
      </c>
      <c r="R76" s="129"/>
      <c r="S76" s="131">
        <f>((SUM(G76,L76,Q76))-(MAX(G76,L76,Q76)))</f>
        <v>0.0026668981481482446</v>
      </c>
      <c r="T76" s="134">
        <v>3</v>
      </c>
      <c r="U76" s="13">
        <f t="shared" si="22"/>
        <v>0.0012244212962962964</v>
      </c>
    </row>
    <row r="77" spans="1:21" ht="12.75">
      <c r="A77" s="91">
        <v>87</v>
      </c>
      <c r="B77" s="53" t="s">
        <v>51</v>
      </c>
      <c r="C77" s="105" t="s">
        <v>50</v>
      </c>
      <c r="D77" s="106">
        <v>0.8663194444444445</v>
      </c>
      <c r="E77" s="247">
        <v>0.8677600694444445</v>
      </c>
      <c r="F77" s="107"/>
      <c r="G77" s="4">
        <f t="shared" si="20"/>
        <v>0.0014406249999999732</v>
      </c>
      <c r="H77" s="108">
        <v>3</v>
      </c>
      <c r="I77" s="109">
        <v>0.9184027777777778</v>
      </c>
      <c r="J77" s="125">
        <v>0.9198019675925927</v>
      </c>
      <c r="K77" s="32"/>
      <c r="L77" s="4">
        <f t="shared" si="21"/>
        <v>0.0013991898148149051</v>
      </c>
      <c r="M77" s="121">
        <v>4</v>
      </c>
      <c r="N77" s="116">
        <v>0.9618055555555555</v>
      </c>
      <c r="O77" s="124">
        <v>0.9630836805555556</v>
      </c>
      <c r="P77" s="128"/>
      <c r="Q77" s="4">
        <f>(O77-N77+P77)</f>
        <v>0.0012781250000001299</v>
      </c>
      <c r="R77" s="129"/>
      <c r="S77" s="131">
        <f>((SUM(G77,L77,Q77))-(MAX(G77,L77,Q77)))</f>
        <v>0.002677314814815035</v>
      </c>
      <c r="T77" s="134">
        <v>4</v>
      </c>
      <c r="U77" s="13">
        <f t="shared" si="22"/>
        <v>0.0012781250000001299</v>
      </c>
    </row>
    <row r="78" spans="1:21" ht="12.75">
      <c r="A78" s="91">
        <v>84</v>
      </c>
      <c r="B78" s="53" t="s">
        <v>91</v>
      </c>
      <c r="C78" s="105" t="s">
        <v>50</v>
      </c>
      <c r="D78" s="106">
        <v>0.865625</v>
      </c>
      <c r="E78" s="247">
        <v>0.867129050925926</v>
      </c>
      <c r="F78" s="4"/>
      <c r="G78" s="4">
        <f t="shared" si="20"/>
        <v>0.0015040509259259816</v>
      </c>
      <c r="H78" s="108">
        <v>5</v>
      </c>
      <c r="I78" s="109">
        <v>0.9170138888888889</v>
      </c>
      <c r="J78" s="125">
        <v>0.9184137731481482</v>
      </c>
      <c r="K78" s="16"/>
      <c r="L78" s="4">
        <f t="shared" si="21"/>
        <v>0.0013998842592592986</v>
      </c>
      <c r="M78" s="121">
        <v>5</v>
      </c>
      <c r="N78" s="116">
        <v>0.9604166666666667</v>
      </c>
      <c r="O78" s="124">
        <v>0.961712037037037</v>
      </c>
      <c r="P78" s="128"/>
      <c r="Q78" s="4">
        <f>(O78-N78+P78)</f>
        <v>0.0012953703703703079</v>
      </c>
      <c r="R78" s="129"/>
      <c r="S78" s="131">
        <f>((SUM(G78,L78,Q78))-(MAX(G78,L78,Q78)))</f>
        <v>0.0026952546296296065</v>
      </c>
      <c r="T78" s="134">
        <v>5</v>
      </c>
      <c r="U78" s="13">
        <f t="shared" si="22"/>
        <v>0.0012953703703703079</v>
      </c>
    </row>
    <row r="79" spans="1:21" ht="12.75">
      <c r="A79" s="91">
        <v>82</v>
      </c>
      <c r="B79" s="53" t="s">
        <v>53</v>
      </c>
      <c r="C79" s="105" t="s">
        <v>50</v>
      </c>
      <c r="D79" s="106">
        <v>0.8645833333333334</v>
      </c>
      <c r="E79" s="247">
        <v>0.8659792824074074</v>
      </c>
      <c r="F79" s="4"/>
      <c r="G79" s="4">
        <f t="shared" si="20"/>
        <v>0.0013959490740740321</v>
      </c>
      <c r="H79" s="108">
        <v>2</v>
      </c>
      <c r="I79" s="109">
        <v>0.9163194444444445</v>
      </c>
      <c r="J79" s="125">
        <v>0.9176386574074074</v>
      </c>
      <c r="K79" s="32"/>
      <c r="L79" s="4">
        <f t="shared" si="21"/>
        <v>0.0013192129629628901</v>
      </c>
      <c r="M79" s="121">
        <v>2</v>
      </c>
      <c r="N79" s="116">
        <v>0.9597222222222223</v>
      </c>
      <c r="O79" s="124"/>
      <c r="P79" s="128"/>
      <c r="Q79" s="4" t="s">
        <v>99</v>
      </c>
      <c r="R79" s="129"/>
      <c r="S79" s="131">
        <f>((SUM(G79,L79)))</f>
        <v>0.0027151620370369223</v>
      </c>
      <c r="T79" s="134">
        <v>6</v>
      </c>
      <c r="U79" s="13">
        <f t="shared" si="22"/>
        <v>0.0013192129629628901</v>
      </c>
    </row>
    <row r="80" spans="1:21" ht="12.75">
      <c r="A80" s="91">
        <v>91</v>
      </c>
      <c r="B80" s="53" t="s">
        <v>55</v>
      </c>
      <c r="C80" s="105" t="s">
        <v>50</v>
      </c>
      <c r="D80" s="106">
        <v>0.8673611111111111</v>
      </c>
      <c r="E80" s="247">
        <v>0.8689438657407407</v>
      </c>
      <c r="F80" s="107"/>
      <c r="G80" s="4">
        <f t="shared" si="20"/>
        <v>0.0015827546296295347</v>
      </c>
      <c r="H80" s="108">
        <v>7</v>
      </c>
      <c r="I80" s="109">
        <v>0.9194444444444444</v>
      </c>
      <c r="J80" s="125">
        <v>0.9208618055555555</v>
      </c>
      <c r="K80" s="32"/>
      <c r="L80" s="4">
        <f t="shared" si="21"/>
        <v>0.0014173611111111262</v>
      </c>
      <c r="M80" s="121">
        <v>7</v>
      </c>
      <c r="N80" s="116">
        <v>0.9645833333333332</v>
      </c>
      <c r="O80" s="124">
        <v>0.9658893518518519</v>
      </c>
      <c r="P80" s="128"/>
      <c r="Q80" s="4">
        <f aca="true" t="shared" si="23" ref="Q80:Q87">(O80-N80+P80)</f>
        <v>0.0013060185185186368</v>
      </c>
      <c r="R80" s="129"/>
      <c r="S80" s="131">
        <f>((SUM(G80,L80,Q80))-(MAX(G80,L80,Q80)))</f>
        <v>0.002723379629629763</v>
      </c>
      <c r="T80" s="134">
        <v>7</v>
      </c>
      <c r="U80" s="13">
        <f t="shared" si="22"/>
        <v>0.0013060185185186368</v>
      </c>
    </row>
    <row r="81" spans="1:21" ht="12.75">
      <c r="A81" s="91">
        <v>85</v>
      </c>
      <c r="B81" s="53" t="s">
        <v>92</v>
      </c>
      <c r="C81" s="105" t="s">
        <v>50</v>
      </c>
      <c r="D81" s="106">
        <v>0.8652777777777777</v>
      </c>
      <c r="E81" s="247">
        <v>0.8668753472222223</v>
      </c>
      <c r="F81" s="107"/>
      <c r="G81" s="4">
        <f t="shared" si="20"/>
        <v>0.0015975694444445576</v>
      </c>
      <c r="H81" s="108">
        <v>8</v>
      </c>
      <c r="I81" s="109">
        <v>0.9173611111111111</v>
      </c>
      <c r="J81" s="125">
        <v>0.9188203703703705</v>
      </c>
      <c r="K81" s="32"/>
      <c r="L81" s="4">
        <f t="shared" si="21"/>
        <v>0.0014592592592593823</v>
      </c>
      <c r="M81" s="121">
        <v>9</v>
      </c>
      <c r="N81" s="116">
        <v>0.9607638888888889</v>
      </c>
      <c r="O81" s="124">
        <v>0.9621190972222222</v>
      </c>
      <c r="P81" s="128"/>
      <c r="Q81" s="4">
        <f t="shared" si="23"/>
        <v>0.0013552083333333576</v>
      </c>
      <c r="R81" s="129"/>
      <c r="S81" s="131">
        <f>((SUM(G81,L81,Q81))-(MAX(G81,L81,Q81)))</f>
        <v>0.00281446759259274</v>
      </c>
      <c r="T81" s="134">
        <v>8</v>
      </c>
      <c r="U81" s="13">
        <f t="shared" si="22"/>
        <v>0.0013552083333333576</v>
      </c>
    </row>
    <row r="82" spans="1:21" ht="12.75">
      <c r="A82" s="91">
        <v>94</v>
      </c>
      <c r="B82" s="53" t="s">
        <v>94</v>
      </c>
      <c r="C82" s="105" t="s">
        <v>50</v>
      </c>
      <c r="D82" s="106">
        <v>0.8677083333333333</v>
      </c>
      <c r="E82" s="247">
        <v>0.8693628472222222</v>
      </c>
      <c r="F82" s="107"/>
      <c r="G82" s="4">
        <f t="shared" si="20"/>
        <v>0.001654513888888931</v>
      </c>
      <c r="H82" s="108">
        <v>10</v>
      </c>
      <c r="I82" s="109">
        <v>0.9201388888888888</v>
      </c>
      <c r="J82" s="125">
        <v>0.9215885416666666</v>
      </c>
      <c r="K82" s="32"/>
      <c r="L82" s="4">
        <f t="shared" si="21"/>
        <v>0.0014496527777777546</v>
      </c>
      <c r="M82" s="121">
        <v>8</v>
      </c>
      <c r="N82" s="116">
        <v>0.9652777777777778</v>
      </c>
      <c r="O82" s="124">
        <v>0.9666518518518519</v>
      </c>
      <c r="P82" s="128"/>
      <c r="Q82" s="4">
        <f t="shared" si="23"/>
        <v>0.001374074074074083</v>
      </c>
      <c r="R82" s="129"/>
      <c r="S82" s="131">
        <f>((SUM(G82,L82,Q82))-(MAX(G82,L82,Q82)))</f>
        <v>0.0028237268518518377</v>
      </c>
      <c r="T82" s="134">
        <v>9</v>
      </c>
      <c r="U82" s="13">
        <f t="shared" si="22"/>
        <v>0.001374074074074083</v>
      </c>
    </row>
    <row r="83" spans="1:21" ht="12.75">
      <c r="A83" s="91">
        <v>83</v>
      </c>
      <c r="B83" s="53" t="s">
        <v>90</v>
      </c>
      <c r="C83" s="105" t="s">
        <v>50</v>
      </c>
      <c r="D83" s="106">
        <v>0.8649305555555555</v>
      </c>
      <c r="E83" s="247">
        <v>0.8665354166666667</v>
      </c>
      <c r="F83" s="248">
        <v>0.00011574074074074073</v>
      </c>
      <c r="G83" s="4">
        <f t="shared" si="20"/>
        <v>0.001720601851851874</v>
      </c>
      <c r="H83" s="108">
        <v>11</v>
      </c>
      <c r="I83" s="109">
        <v>0.9166666666666666</v>
      </c>
      <c r="J83" s="125">
        <v>0.9181774305555556</v>
      </c>
      <c r="K83" s="32"/>
      <c r="L83" s="4">
        <f t="shared" si="21"/>
        <v>0.001510763888888933</v>
      </c>
      <c r="M83" s="121">
        <v>12</v>
      </c>
      <c r="N83" s="116">
        <v>0.9600694444444445</v>
      </c>
      <c r="O83" s="124">
        <v>0.9614229166666667</v>
      </c>
      <c r="P83" s="128"/>
      <c r="Q83" s="4">
        <f t="shared" si="23"/>
        <v>0.0013534722222221518</v>
      </c>
      <c r="R83" s="129"/>
      <c r="S83" s="131">
        <f>((SUM(G83,L83,Q83))-(MAX(G83,L83,Q83)))</f>
        <v>0.0028642361111110848</v>
      </c>
      <c r="T83" s="134">
        <v>10</v>
      </c>
      <c r="U83" s="13">
        <f t="shared" si="22"/>
        <v>0.0013534722222221518</v>
      </c>
    </row>
    <row r="84" spans="1:21" ht="12.75">
      <c r="A84" s="91">
        <v>93</v>
      </c>
      <c r="B84" s="53" t="s">
        <v>57</v>
      </c>
      <c r="C84" s="105" t="s">
        <v>50</v>
      </c>
      <c r="D84" s="106">
        <v>0.8715277777777778</v>
      </c>
      <c r="E84" s="247">
        <v>0.8734498842592592</v>
      </c>
      <c r="F84" s="107"/>
      <c r="G84" s="4">
        <f t="shared" si="20"/>
        <v>0.0019221064814813893</v>
      </c>
      <c r="H84" s="108">
        <v>12</v>
      </c>
      <c r="I84" s="109">
        <v>0.9197916666666667</v>
      </c>
      <c r="J84" s="125">
        <v>0.9213241898148148</v>
      </c>
      <c r="K84" s="32"/>
      <c r="L84" s="4">
        <f t="shared" si="21"/>
        <v>0.0015325231481481127</v>
      </c>
      <c r="M84" s="121">
        <v>13</v>
      </c>
      <c r="N84" s="116">
        <v>0.9649305555555556</v>
      </c>
      <c r="O84" s="124">
        <v>0.9663224537037037</v>
      </c>
      <c r="P84" s="128"/>
      <c r="Q84" s="4">
        <f t="shared" si="23"/>
        <v>0.0013918981481481074</v>
      </c>
      <c r="R84" s="129"/>
      <c r="S84" s="131">
        <f>((SUM(G84,L84,Q84))-(MAX(G84,L84,Q84)))</f>
        <v>0.00292442129629622</v>
      </c>
      <c r="T84" s="134">
        <v>11</v>
      </c>
      <c r="U84" s="13">
        <f t="shared" si="22"/>
        <v>0.0013918981481481074</v>
      </c>
    </row>
    <row r="85" spans="1:21" ht="12.75">
      <c r="A85" s="91">
        <v>96</v>
      </c>
      <c r="B85" s="53" t="s">
        <v>54</v>
      </c>
      <c r="C85" s="105" t="s">
        <v>50</v>
      </c>
      <c r="D85" s="106">
        <v>0.8684027777777777</v>
      </c>
      <c r="E85" s="247">
        <v>0.8699770833333332</v>
      </c>
      <c r="F85" s="107"/>
      <c r="G85" s="4">
        <f t="shared" si="20"/>
        <v>0.0015743055555554886</v>
      </c>
      <c r="H85" s="108">
        <v>6</v>
      </c>
      <c r="I85" s="109">
        <v>0.920486111111111</v>
      </c>
      <c r="J85" s="125">
        <v>0.921896875</v>
      </c>
      <c r="K85" s="16"/>
      <c r="L85" s="4">
        <f t="shared" si="21"/>
        <v>0.001410763888888944</v>
      </c>
      <c r="M85" s="121">
        <v>6</v>
      </c>
      <c r="N85" s="116" t="s">
        <v>101</v>
      </c>
      <c r="O85" s="124"/>
      <c r="P85" s="128"/>
      <c r="Q85" s="268" t="s">
        <v>100</v>
      </c>
      <c r="R85" s="129"/>
      <c r="S85" s="131">
        <f>((SUM(G85,L85)))</f>
        <v>0.0029850694444444326</v>
      </c>
      <c r="T85" s="134">
        <v>12</v>
      </c>
      <c r="U85" s="13">
        <f>MIN(G85,L85)</f>
        <v>0.001410763888888944</v>
      </c>
    </row>
    <row r="86" spans="1:21" ht="12.75">
      <c r="A86" s="91">
        <v>86</v>
      </c>
      <c r="B86" s="53" t="s">
        <v>56</v>
      </c>
      <c r="C86" s="105" t="s">
        <v>50</v>
      </c>
      <c r="D86" s="106">
        <v>0.8659722222222223</v>
      </c>
      <c r="E86" s="247">
        <v>0.8679152777777778</v>
      </c>
      <c r="F86" s="107"/>
      <c r="G86" s="4">
        <f t="shared" si="20"/>
        <v>0.0019430555555555173</v>
      </c>
      <c r="H86" s="108">
        <v>13</v>
      </c>
      <c r="I86" s="109">
        <v>0.9177083333333332</v>
      </c>
      <c r="J86" s="125">
        <v>0.9191797453703704</v>
      </c>
      <c r="K86" s="32"/>
      <c r="L86" s="4">
        <f t="shared" si="21"/>
        <v>0.0014714120370371564</v>
      </c>
      <c r="M86" s="121">
        <v>10</v>
      </c>
      <c r="N86" s="116">
        <v>0.9614583333333333</v>
      </c>
      <c r="O86" s="125">
        <v>0.962946875</v>
      </c>
      <c r="P86" s="16">
        <v>0.00011574074074074073</v>
      </c>
      <c r="Q86" s="4">
        <f t="shared" si="23"/>
        <v>0.0016042824074074169</v>
      </c>
      <c r="R86" s="121"/>
      <c r="S86" s="131">
        <f>((SUM(G86,L86,Q86))-(MAX(G86,L86,Q86)))</f>
        <v>0.0030756944444445735</v>
      </c>
      <c r="T86" s="135">
        <v>13</v>
      </c>
      <c r="U86" s="138">
        <f t="shared" si="22"/>
        <v>0.0014714120370371564</v>
      </c>
    </row>
    <row r="87" spans="1:21" ht="13.5" thickBot="1">
      <c r="A87" s="101">
        <v>66</v>
      </c>
      <c r="B87" s="55" t="s">
        <v>26</v>
      </c>
      <c r="C87" s="110" t="s">
        <v>50</v>
      </c>
      <c r="D87" s="111">
        <v>0.8701388888888889</v>
      </c>
      <c r="E87" s="255">
        <v>0.8724157407407408</v>
      </c>
      <c r="F87" s="8"/>
      <c r="G87" s="8">
        <f t="shared" si="20"/>
        <v>0.002276851851851891</v>
      </c>
      <c r="H87" s="112">
        <v>14</v>
      </c>
      <c r="I87" s="113">
        <v>0.9208333333333334</v>
      </c>
      <c r="J87" s="126">
        <v>0.9232957175925925</v>
      </c>
      <c r="K87" s="203"/>
      <c r="L87" s="8">
        <f t="shared" si="21"/>
        <v>0.002462384259259154</v>
      </c>
      <c r="M87" s="122">
        <v>14</v>
      </c>
      <c r="N87" s="117">
        <v>0.965625</v>
      </c>
      <c r="O87" s="126">
        <v>0.9674997685185186</v>
      </c>
      <c r="P87" s="17"/>
      <c r="Q87" s="8">
        <f t="shared" si="23"/>
        <v>0.0018747685185186436</v>
      </c>
      <c r="R87" s="122"/>
      <c r="S87" s="132">
        <f>((SUM(G87,L87,Q87))-(MAX(G87,L87,Q87)))</f>
        <v>0.0041516203703705346</v>
      </c>
      <c r="T87" s="136">
        <v>14</v>
      </c>
      <c r="U87" s="14">
        <f t="shared" si="22"/>
        <v>0.0018747685185186436</v>
      </c>
    </row>
    <row r="88" spans="4:21" ht="12.75">
      <c r="D88" s="143"/>
      <c r="I88" s="7"/>
      <c r="J88" s="7"/>
      <c r="K88" s="7"/>
      <c r="L88" s="21"/>
      <c r="M88" s="6"/>
      <c r="N88" s="7"/>
      <c r="O88" s="7"/>
      <c r="P88" s="7"/>
      <c r="Q88" s="21"/>
      <c r="R88" s="6"/>
      <c r="S88" s="21"/>
      <c r="T88" s="6"/>
      <c r="U88" s="22"/>
    </row>
    <row r="89" spans="1:14" ht="12.75">
      <c r="A89" s="5">
        <v>31</v>
      </c>
      <c r="N89" s="143">
        <v>0.9416666666666668</v>
      </c>
    </row>
    <row r="90" ht="12.75">
      <c r="I90" s="143">
        <v>0.8979166666666667</v>
      </c>
    </row>
  </sheetData>
  <mergeCells count="9">
    <mergeCell ref="P3:R3"/>
    <mergeCell ref="N3:O3"/>
    <mergeCell ref="A3:C3"/>
    <mergeCell ref="U3:U4"/>
    <mergeCell ref="S3:S4"/>
    <mergeCell ref="T3:T4"/>
    <mergeCell ref="F3:H3"/>
    <mergeCell ref="K3:M3"/>
    <mergeCell ref="I3:J3"/>
  </mergeCells>
  <printOptions horizontalCentered="1"/>
  <pageMargins left="0.17" right="0.15748031496062992" top="0.54" bottom="0.1968503937007874" header="0.1968503937007874" footer="0"/>
  <pageSetup horizontalDpi="300" verticalDpi="300" orientation="landscape" paperSize="9" r:id="rId1"/>
  <headerFooter alignWithMargins="0">
    <oddHeader>&amp;L20 jaanuar 2008.a&amp;C&amp;"Arial,Bold"Taali rahvasprint.
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 Järva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MR</cp:lastModifiedBy>
  <cp:lastPrinted>2008-02-01T21:43:54Z</cp:lastPrinted>
  <dcterms:created xsi:type="dcterms:W3CDTF">2003-08-15T10:24:52Z</dcterms:created>
  <dcterms:modified xsi:type="dcterms:W3CDTF">2008-02-01T23:24:32Z</dcterms:modified>
  <cp:category/>
  <cp:version/>
  <cp:contentType/>
  <cp:contentStatus/>
</cp:coreProperties>
</file>