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1" firstSheet="3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  <sheet name="Powerstage" sheetId="11" r:id="rId11"/>
    <sheet name="Overall results" sheetId="12" r:id="rId12"/>
    <sheet name="Estonian Championship" sheetId="13" r:id="rId13"/>
    <sheet name="Michelin EE" sheetId="14" r:id="rId14"/>
  </sheets>
  <definedNames>
    <definedName name="EXCKLASS" localSheetId="9">'Classes'!$C$9:$F$18</definedName>
    <definedName name="EXCLINA" localSheetId="2">'Results 1. Day'!$A$8:$J$115</definedName>
    <definedName name="EXCPENAL" localSheetId="6">'Penalt'!$A$10:$J$11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7">'Retired'!$A$11:$H$30</definedName>
    <definedName name="EXCSTART" localSheetId="12">'Estonian Championship'!$A$8:$I$60</definedName>
    <definedName name="EXCSTART" localSheetId="11">'Overall results'!$A$8:$I$61</definedName>
    <definedName name="EXCSTART" localSheetId="10">'Powerstage'!$A$8:$I$41</definedName>
    <definedName name="EXCSTART" localSheetId="1">'Start 2. Day'!$A$8:$J$58</definedName>
    <definedName name="EXCSTART" localSheetId="0">'Startlist'!$A$8:$J$61</definedName>
    <definedName name="GGG" localSheetId="3">'Results'!$A$8:$N$115</definedName>
    <definedName name="GGG" localSheetId="2">'Results 1. Day'!$A$8:$E$115</definedName>
    <definedName name="GGG_1" localSheetId="3">'Results'!$A$8:$N$115</definedName>
    <definedName name="GGG_1" localSheetId="2">'Results 1. Day'!$A$8:$J$115</definedName>
    <definedName name="_xlnm.Print_Area" localSheetId="13">'Michelin EE'!$A$1:$H$32</definedName>
    <definedName name="_xlnm.Print_Area" localSheetId="6">'Penalt'!$A$1:$I$11</definedName>
    <definedName name="_xlnm.Print_Area" localSheetId="3">'Results'!$A$1:$M$115</definedName>
    <definedName name="_xlnm.Print_Area" localSheetId="2">'Results 1. Day'!$A$1:$I$115</definedName>
    <definedName name="_xlnm.Print_Area" localSheetId="7">'Retired'!$A$1:$G$30</definedName>
    <definedName name="_xlnm.Print_Area" localSheetId="8">'Speed'!$A$1:$K$38</definedName>
    <definedName name="_xlnm.Print_Area" localSheetId="1">'Start 2. Day'!$A$1:$I$58</definedName>
    <definedName name="_xlnm.Print_Area" localSheetId="0">'Startlist'!$A$1:$I$61</definedName>
    <definedName name="_xlnm.Print_Area" localSheetId="5">'Teams'!$A$1:$I$21</definedName>
    <definedName name="_xlnm.Print_Area" localSheetId="4">'Winners'!$A$1:$I$67</definedName>
  </definedNames>
  <calcPr fullCalcOnLoad="1"/>
</workbook>
</file>

<file path=xl/sharedStrings.xml><?xml version="1.0" encoding="utf-8"?>
<sst xmlns="http://schemas.openxmlformats.org/spreadsheetml/2006/main" count="3628" uniqueCount="1495">
  <si>
    <t>Citroen C2 R2 Max</t>
  </si>
  <si>
    <t>A-Racing</t>
  </si>
  <si>
    <t>Eero Kikerpill</t>
  </si>
  <si>
    <t>Andrus Vahi</t>
  </si>
  <si>
    <t>Rando Turja</t>
  </si>
  <si>
    <t>Ain Sepp</t>
  </si>
  <si>
    <t>Nissan Sunny</t>
  </si>
  <si>
    <t>Ott Mesikäpp</t>
  </si>
  <si>
    <t>Alvar Kuutok</t>
  </si>
  <si>
    <t>Vaz 2105</t>
  </si>
  <si>
    <t>Margus Sarja</t>
  </si>
  <si>
    <t>Taavi Audova</t>
  </si>
  <si>
    <t>Indrek Napp</t>
  </si>
  <si>
    <t>Tarmo Mägi</t>
  </si>
  <si>
    <t>Raigo Vilbiks</t>
  </si>
  <si>
    <t>Alari Jüriöö</t>
  </si>
  <si>
    <t>Jaan Pettai</t>
  </si>
  <si>
    <t>Raino Verliin</t>
  </si>
  <si>
    <t>Lada Samara</t>
  </si>
  <si>
    <t>Henry Asi</t>
  </si>
  <si>
    <t>Taaniel Tigas</t>
  </si>
  <si>
    <t>Edgars Balodis</t>
  </si>
  <si>
    <t>Ivo Pukis</t>
  </si>
  <si>
    <t>Ramus Rally Team</t>
  </si>
  <si>
    <t>Priit Koik</t>
  </si>
  <si>
    <t>Uku Heldna</t>
  </si>
  <si>
    <t>Tōnu Sepp</t>
  </si>
  <si>
    <t>Raiko Ausmees</t>
  </si>
  <si>
    <t>VW Golf</t>
  </si>
  <si>
    <t>Märjamaa Rally Team</t>
  </si>
  <si>
    <t>BMW 325</t>
  </si>
  <si>
    <t>Alexey Reshetov</t>
  </si>
  <si>
    <t>Karl Koosa</t>
  </si>
  <si>
    <t>Guntis Lielkajis</t>
  </si>
  <si>
    <t>Vilnis Mikelsons</t>
  </si>
  <si>
    <t>Kenneth Sepp</t>
  </si>
  <si>
    <t>Rein Reinsalu</t>
  </si>
  <si>
    <t>Virko Juga</t>
  </si>
  <si>
    <t>Marko Ringenberg</t>
  </si>
  <si>
    <t>Ford Escort</t>
  </si>
  <si>
    <t>Maila Vaher</t>
  </si>
  <si>
    <t>Karita Kivi</t>
  </si>
  <si>
    <t>Nissan Sunny GTI</t>
  </si>
  <si>
    <t>Lada VFTS</t>
  </si>
  <si>
    <t>Janis Vorobjovs</t>
  </si>
  <si>
    <t>Guntars Zicans</t>
  </si>
  <si>
    <t>Vorobjovs Racing</t>
  </si>
  <si>
    <t>Timmu Kōrge</t>
  </si>
  <si>
    <t>Erki Pints</t>
  </si>
  <si>
    <t>Jarno Talve</t>
  </si>
  <si>
    <t>Renault Clio</t>
  </si>
  <si>
    <t>Rainer Aus</t>
  </si>
  <si>
    <t>Special stages</t>
  </si>
  <si>
    <t>Prorehv Rally Team</t>
  </si>
  <si>
    <t>Allan Ilves</t>
  </si>
  <si>
    <t>Võistkonnad / Teams</t>
  </si>
  <si>
    <t>Results</t>
  </si>
  <si>
    <t>Result</t>
  </si>
  <si>
    <t>Stardiprotokoll  / Startlist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</si>
  <si>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</si>
  <si>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</si>
  <si>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</si>
  <si>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</si>
  <si>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</si>
  <si>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</si>
  <si>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</si>
  <si>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</si>
  <si>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</si>
  <si>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</si>
  <si>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</si>
  <si>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</si>
  <si>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</si>
  <si>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</si>
  <si>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</si>
  <si>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</si>
  <si>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</si>
  <si>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</si>
  <si>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</si>
  <si>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</si>
  <si>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</si>
  <si>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</si>
  <si>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</si>
  <si>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</si>
  <si>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</si>
  <si>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</si>
  <si>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</si>
  <si>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</si>
  <si>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</si>
  <si>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</si>
  <si>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</si>
  <si>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</si>
  <si>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</si>
  <si>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</si>
  <si>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</si>
  <si>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</si>
  <si>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Subaru Impreza WRX STI</t>
  </si>
  <si>
    <t>Egon Kaur</t>
  </si>
  <si>
    <t>Subaru Impreza</t>
  </si>
  <si>
    <t>Citroen C2</t>
  </si>
  <si>
    <t>N4</t>
  </si>
  <si>
    <t>Mitsubishi Lancer Evo 9</t>
  </si>
  <si>
    <t>Margus Murakas</t>
  </si>
  <si>
    <t>A8</t>
  </si>
  <si>
    <t>A7</t>
  </si>
  <si>
    <t>Erik Lepikson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</si>
  <si>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</si>
  <si>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</si>
  <si>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</si>
  <si>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</si>
  <si>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</si>
  <si>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</si>
  <si>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Oliver Ojaperv</t>
  </si>
  <si>
    <t>Kristo Subi</t>
  </si>
  <si>
    <t>Teele Sepp</t>
  </si>
  <si>
    <t xml:space="preserve">    Special stages</t>
  </si>
  <si>
    <t>1.</t>
  </si>
  <si>
    <t>Mitsubishi Lancer Evo 8</t>
  </si>
  <si>
    <t>Honda Civic Type-R</t>
  </si>
  <si>
    <t>A6</t>
  </si>
  <si>
    <t>Stardiprotokoll  2. päevale / Startlist for Day 2</t>
  </si>
  <si>
    <t>Results after Day 1</t>
  </si>
  <si>
    <t>Mitsubishi Lancer Evo 6</t>
  </si>
  <si>
    <t>Vadim Kuznetsov</t>
  </si>
  <si>
    <t>Roman Kapustin</t>
  </si>
  <si>
    <t>LAT</t>
  </si>
  <si>
    <t>Alo Ivask</t>
  </si>
  <si>
    <t>Carglass Rally Team</t>
  </si>
  <si>
    <t>Andrus Toom</t>
  </si>
  <si>
    <t>R4</t>
  </si>
  <si>
    <t>E12</t>
  </si>
  <si>
    <t>Alexey Lukyanuk</t>
  </si>
  <si>
    <t>Alexey Arnautov</t>
  </si>
  <si>
    <t>Rayban Rally Style</t>
  </si>
  <si>
    <t>Tom Rist</t>
  </si>
  <si>
    <t>E11</t>
  </si>
  <si>
    <t>BMW M3</t>
  </si>
  <si>
    <t>Ago Ahu</t>
  </si>
  <si>
    <t>Kalle Ahu</t>
  </si>
  <si>
    <t>Laitserallypark</t>
  </si>
  <si>
    <t>OK Tehnikaspordiklubi</t>
  </si>
  <si>
    <t>E9</t>
  </si>
  <si>
    <t>Kristen Kelement</t>
  </si>
  <si>
    <t>Timo Kasesalu</t>
  </si>
  <si>
    <t>Oti Ralliklubi</t>
  </si>
  <si>
    <t>E10</t>
  </si>
  <si>
    <t>Lembit Soe</t>
  </si>
  <si>
    <t>Ahto Pihlas</t>
  </si>
  <si>
    <t>Toyota Starlet</t>
  </si>
  <si>
    <t>ECOM Motorsport</t>
  </si>
  <si>
    <t>Meelis Orgla</t>
  </si>
  <si>
    <t>Raul Viilo</t>
  </si>
  <si>
    <t>Taivo Tuusis</t>
  </si>
  <si>
    <t>Rainer Rohtmets</t>
  </si>
  <si>
    <t>Rivo Hell</t>
  </si>
  <si>
    <t>Printsport</t>
  </si>
  <si>
    <t>Vladimir Ivanov</t>
  </si>
  <si>
    <t>Oleg Zimin</t>
  </si>
  <si>
    <t>PSC Motorsport</t>
  </si>
  <si>
    <t>Yellow Racing</t>
  </si>
  <si>
    <t>Viljar Ventsel</t>
  </si>
  <si>
    <t>Overall results</t>
  </si>
  <si>
    <t>Class</t>
  </si>
  <si>
    <t>Drivers</t>
  </si>
  <si>
    <t>4WD</t>
  </si>
  <si>
    <t>2WD</t>
  </si>
  <si>
    <t>Michelin Cup Estonia</t>
  </si>
  <si>
    <t>E</t>
  </si>
  <si>
    <t>Simo Koskinen</t>
  </si>
  <si>
    <t>Estonian Rally Championships</t>
  </si>
  <si>
    <t>UKU-Mulgi Ralli 2012</t>
  </si>
  <si>
    <t>14.-15.09.2012</t>
  </si>
  <si>
    <t>Viljandimaa</t>
  </si>
  <si>
    <t>19:00</t>
  </si>
  <si>
    <t>19:01</t>
  </si>
  <si>
    <t>19:02</t>
  </si>
  <si>
    <t>19:03</t>
  </si>
  <si>
    <t>19:04</t>
  </si>
  <si>
    <t>19:05</t>
  </si>
  <si>
    <t>19:06</t>
  </si>
  <si>
    <t>19:07</t>
  </si>
  <si>
    <t>19:08</t>
  </si>
  <si>
    <t>19:09</t>
  </si>
  <si>
    <t>19:10</t>
  </si>
  <si>
    <t>19:11</t>
  </si>
  <si>
    <t>Kristjan Värv</t>
  </si>
  <si>
    <t>19:12</t>
  </si>
  <si>
    <t>19:13</t>
  </si>
  <si>
    <t>19:14</t>
  </si>
  <si>
    <t>19:15</t>
  </si>
  <si>
    <t>19:16</t>
  </si>
  <si>
    <t>19:17</t>
  </si>
  <si>
    <t>David Sultanjants</t>
  </si>
  <si>
    <t>Jaan Pōldsepp</t>
  </si>
  <si>
    <t>19:18</t>
  </si>
  <si>
    <t>19:19</t>
  </si>
  <si>
    <t>19:20</t>
  </si>
  <si>
    <t>19:21</t>
  </si>
  <si>
    <t>19:22</t>
  </si>
  <si>
    <t>Mait Koosa</t>
  </si>
  <si>
    <t>Robert Loshtshenikov</t>
  </si>
  <si>
    <t>19:23</t>
  </si>
  <si>
    <t>Sergey Uger</t>
  </si>
  <si>
    <t>Maria Obolenskaya</t>
  </si>
  <si>
    <t>Cone Forest Rally Team</t>
  </si>
  <si>
    <t>19:24</t>
  </si>
  <si>
    <t>19:25</t>
  </si>
  <si>
    <t>19:26</t>
  </si>
  <si>
    <t>Ken Torn</t>
  </si>
  <si>
    <t>Riivo Mesila</t>
  </si>
  <si>
    <t>Mitsubishi Colt</t>
  </si>
  <si>
    <t>19:27</t>
  </si>
  <si>
    <t>19:28</t>
  </si>
  <si>
    <t>BMW 318is</t>
  </si>
  <si>
    <t>19:29</t>
  </si>
  <si>
    <t>19:30</t>
  </si>
  <si>
    <t>Mait Madik</t>
  </si>
  <si>
    <t>Priit Hain</t>
  </si>
  <si>
    <t>19:31</t>
  </si>
  <si>
    <t>19:32</t>
  </si>
  <si>
    <t>Kaarel Kurvits</t>
  </si>
  <si>
    <t>Ove Jürgenson</t>
  </si>
  <si>
    <t>19:33</t>
  </si>
  <si>
    <t>19:34</t>
  </si>
  <si>
    <t>Arsi Tupits</t>
  </si>
  <si>
    <t>Ranno Bundsen</t>
  </si>
  <si>
    <t>19:35</t>
  </si>
  <si>
    <t>Mait Maarend</t>
  </si>
  <si>
    <t>Mihkel Kapp</t>
  </si>
  <si>
    <t>19:36</t>
  </si>
  <si>
    <t>Tarvo Saar</t>
  </si>
  <si>
    <t>Martin Ansi</t>
  </si>
  <si>
    <t>19:37</t>
  </si>
  <si>
    <t>19:38</t>
  </si>
  <si>
    <t>19:39</t>
  </si>
  <si>
    <t>Ciedra Racing</t>
  </si>
  <si>
    <t>19:40</t>
  </si>
  <si>
    <t>Raiko Aru</t>
  </si>
  <si>
    <t>Veiko Kullamäe</t>
  </si>
  <si>
    <t>19:41</t>
  </si>
  <si>
    <t>19:42</t>
  </si>
  <si>
    <t>Marek Kärner</t>
  </si>
  <si>
    <t>BMW 316</t>
  </si>
  <si>
    <t>19:43</t>
  </si>
  <si>
    <t>Argo Kuutok</t>
  </si>
  <si>
    <t>Krister Aasa</t>
  </si>
  <si>
    <t>19:44</t>
  </si>
  <si>
    <t>Alar Tatrik</t>
  </si>
  <si>
    <t>Annika Arnek</t>
  </si>
  <si>
    <t>BMW 318</t>
  </si>
  <si>
    <t>19:45</t>
  </si>
  <si>
    <t>19:46</t>
  </si>
  <si>
    <t>19:47</t>
  </si>
  <si>
    <t>Tanel Tepandi</t>
  </si>
  <si>
    <t>Reio Rada</t>
  </si>
  <si>
    <t>AMK Ligur Racing</t>
  </si>
  <si>
    <t>19:48</t>
  </si>
  <si>
    <t>19:49</t>
  </si>
  <si>
    <t>Lauri Luts</t>
  </si>
  <si>
    <t>Urmo Luts</t>
  </si>
  <si>
    <t>19:50</t>
  </si>
  <si>
    <t>19:51</t>
  </si>
  <si>
    <t>19:52</t>
  </si>
  <si>
    <t>Alvar Kuusik</t>
  </si>
  <si>
    <t>Riho Maalma</t>
  </si>
  <si>
    <t>VW Golf II</t>
  </si>
  <si>
    <t>19:53</t>
  </si>
  <si>
    <t>Aivo Mängel</t>
  </si>
  <si>
    <t>Karol Pert</t>
  </si>
  <si>
    <t>Optitrans Tehnikasport</t>
  </si>
  <si>
    <t>Audi 80</t>
  </si>
  <si>
    <t>Janek Vallask</t>
  </si>
  <si>
    <t>Heldur Allas</t>
  </si>
  <si>
    <t>18:57</t>
  </si>
  <si>
    <t>18:54</t>
  </si>
  <si>
    <t>18:45</t>
  </si>
  <si>
    <t>O2</t>
  </si>
  <si>
    <t>O1</t>
  </si>
  <si>
    <t>000</t>
  </si>
  <si>
    <t>00</t>
  </si>
  <si>
    <t>0</t>
  </si>
  <si>
    <t>18:51</t>
  </si>
  <si>
    <t>18:48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</si>
  <si>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</si>
  <si>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</si>
  <si>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</si>
  <si>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</si>
  <si>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</si>
  <si>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</si>
  <si>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</si>
  <si>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</si>
  <si>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</si>
  <si>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</si>
  <si>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</si>
  <si>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</si>
  <si>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</si>
  <si>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</si>
  <si>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</si>
  <si>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</si>
  <si>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</si>
  <si>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</si>
  <si>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</si>
  <si>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</si>
  <si>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</si>
  <si>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</si>
  <si>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</si>
  <si>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</si>
  <si>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</si>
  <si>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</si>
  <si>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</si>
  <si>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</si>
  <si>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</si>
  <si>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</si>
  <si>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</si>
  <si>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</si>
  <si>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>RUS / EST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</si>
  <si>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</si>
  <si>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</si>
  <si>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</si>
  <si>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</si>
  <si>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</si>
  <si>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</si>
  <si>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>Kristjan Sinik</t>
  </si>
  <si>
    <t>Rudolf Rohusaar</t>
  </si>
  <si>
    <t>Prorex Racing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</si>
  <si>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</si>
  <si>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</si>
  <si>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</si>
  <si>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</si>
  <si>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</si>
  <si>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</si>
  <si>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</si>
  <si>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</si>
  <si>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</si>
  <si>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</si>
  <si>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</si>
  <si>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</si>
  <si>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</si>
  <si>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</si>
  <si>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</si>
  <si>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</si>
  <si>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>Power Stage - Special Stage 8</t>
  </si>
  <si>
    <t>2.</t>
  </si>
  <si>
    <t>ASRT</t>
  </si>
  <si>
    <t xml:space="preserve">  1/1</t>
  </si>
  <si>
    <t>Lukyanuk/Arnautov</t>
  </si>
  <si>
    <t xml:space="preserve"> 7.02,8</t>
  </si>
  <si>
    <t xml:space="preserve"> 5.07,3</t>
  </si>
  <si>
    <t xml:space="preserve"> 6.55,8</t>
  </si>
  <si>
    <t xml:space="preserve"> 5.12,6</t>
  </si>
  <si>
    <t>24.18,5</t>
  </si>
  <si>
    <t xml:space="preserve">   5/1</t>
  </si>
  <si>
    <t xml:space="preserve">   1/1</t>
  </si>
  <si>
    <t xml:space="preserve">   3/1</t>
  </si>
  <si>
    <t>+ 0.00,0</t>
  </si>
  <si>
    <t xml:space="preserve">  2/1</t>
  </si>
  <si>
    <t>Kōrge/Pints</t>
  </si>
  <si>
    <t xml:space="preserve"> 7.00,4</t>
  </si>
  <si>
    <t xml:space="preserve"> 5.12,2</t>
  </si>
  <si>
    <t xml:space="preserve"> 7.01,0</t>
  </si>
  <si>
    <t xml:space="preserve"> 5.12,4</t>
  </si>
  <si>
    <t>24.26,0</t>
  </si>
  <si>
    <t xml:space="preserve">   3/3</t>
  </si>
  <si>
    <t xml:space="preserve">   4/3</t>
  </si>
  <si>
    <t xml:space="preserve">   2/1</t>
  </si>
  <si>
    <t xml:space="preserve">   2/2</t>
  </si>
  <si>
    <t>+ 0.07,5</t>
  </si>
  <si>
    <t xml:space="preserve">  3/2</t>
  </si>
  <si>
    <t>Plangi/Sarapuu</t>
  </si>
  <si>
    <t xml:space="preserve"> 6.58,3</t>
  </si>
  <si>
    <t xml:space="preserve"> 5.09,6</t>
  </si>
  <si>
    <t xml:space="preserve"> 7.07,6</t>
  </si>
  <si>
    <t xml:space="preserve"> 5.12,1</t>
  </si>
  <si>
    <t>24.27,6</t>
  </si>
  <si>
    <t xml:space="preserve">   5/4</t>
  </si>
  <si>
    <t>+ 0.09,1</t>
  </si>
  <si>
    <t xml:space="preserve">  4/3</t>
  </si>
  <si>
    <t>Vorobjovs/Zicans</t>
  </si>
  <si>
    <t xml:space="preserve"> 6.58,9</t>
  </si>
  <si>
    <t xml:space="preserve"> 5.09,8</t>
  </si>
  <si>
    <t xml:space="preserve"> 7.07,4</t>
  </si>
  <si>
    <t xml:space="preserve"> 5.16,7</t>
  </si>
  <si>
    <t>24.32,8</t>
  </si>
  <si>
    <t xml:space="preserve">   3/2</t>
  </si>
  <si>
    <t>+ 0.14,3</t>
  </si>
  <si>
    <t xml:space="preserve">  5/4</t>
  </si>
  <si>
    <t>Jeets/Toom</t>
  </si>
  <si>
    <t xml:space="preserve"> 7.02,1</t>
  </si>
  <si>
    <t xml:space="preserve"> 5.14,2</t>
  </si>
  <si>
    <t xml:space="preserve"> 7.06,0</t>
  </si>
  <si>
    <t xml:space="preserve"> 5.15,1</t>
  </si>
  <si>
    <t>24.37,4</t>
  </si>
  <si>
    <t xml:space="preserve">   4/4</t>
  </si>
  <si>
    <t>+ 0.18,9</t>
  </si>
  <si>
    <t xml:space="preserve">  6/1</t>
  </si>
  <si>
    <t>Ahu/Ahu</t>
  </si>
  <si>
    <t xml:space="preserve"> 7.22,9</t>
  </si>
  <si>
    <t xml:space="preserve"> 5.39,5</t>
  </si>
  <si>
    <t xml:space="preserve"> 7.28,0</t>
  </si>
  <si>
    <t xml:space="preserve"> 5.46,7</t>
  </si>
  <si>
    <t>26.17,1</t>
  </si>
  <si>
    <t xml:space="preserve">   7/1</t>
  </si>
  <si>
    <t>+ 1.58,6</t>
  </si>
  <si>
    <t xml:space="preserve">  7/5</t>
  </si>
  <si>
    <t>Ojaperv/Talve</t>
  </si>
  <si>
    <t xml:space="preserve"> 7.33,7</t>
  </si>
  <si>
    <t xml:space="preserve"> 5.46,2</t>
  </si>
  <si>
    <t xml:space="preserve"> 7.37,6</t>
  </si>
  <si>
    <t xml:space="preserve"> 5.45,9</t>
  </si>
  <si>
    <t>26.43,4</t>
  </si>
  <si>
    <t xml:space="preserve">   6/5</t>
  </si>
  <si>
    <t>+ 2.24,9</t>
  </si>
  <si>
    <t xml:space="preserve">  8/2</t>
  </si>
  <si>
    <t>Ventsel/Värv</t>
  </si>
  <si>
    <t xml:space="preserve"> 7.44,9</t>
  </si>
  <si>
    <t xml:space="preserve"> 5.45,3</t>
  </si>
  <si>
    <t xml:space="preserve"> 7.41,7</t>
  </si>
  <si>
    <t xml:space="preserve"> 5.49,9</t>
  </si>
  <si>
    <t>27.01,8</t>
  </si>
  <si>
    <t xml:space="preserve">   8/2</t>
  </si>
  <si>
    <t>+ 2.43,3</t>
  </si>
  <si>
    <t xml:space="preserve">  9/1</t>
  </si>
  <si>
    <t>Soe/Pihlas</t>
  </si>
  <si>
    <t xml:space="preserve"> 7.36,1</t>
  </si>
  <si>
    <t xml:space="preserve"> 5.45,5</t>
  </si>
  <si>
    <t xml:space="preserve"> 7.50,1</t>
  </si>
  <si>
    <t xml:space="preserve"> 5.55,9</t>
  </si>
  <si>
    <t>27.07,6</t>
  </si>
  <si>
    <t xml:space="preserve">  10/1</t>
  </si>
  <si>
    <t xml:space="preserve">   9/1</t>
  </si>
  <si>
    <t>+ 2.49,1</t>
  </si>
  <si>
    <t xml:space="preserve"> 10/1</t>
  </si>
  <si>
    <t>Ilves/Orgla</t>
  </si>
  <si>
    <t xml:space="preserve"> 7.43,0</t>
  </si>
  <si>
    <t xml:space="preserve"> 5.47,5</t>
  </si>
  <si>
    <t xml:space="preserve"> 7.55,0</t>
  </si>
  <si>
    <t xml:space="preserve"> 5.57,9</t>
  </si>
  <si>
    <t>27.23,4</t>
  </si>
  <si>
    <t xml:space="preserve">  11/1</t>
  </si>
  <si>
    <t xml:space="preserve">  12/1</t>
  </si>
  <si>
    <t>+ 3.04,9</t>
  </si>
  <si>
    <t xml:space="preserve"> 11/1</t>
  </si>
  <si>
    <t>Rohtmets/Hell</t>
  </si>
  <si>
    <t xml:space="preserve"> 5.53,7</t>
  </si>
  <si>
    <t xml:space="preserve"> 7.47,6</t>
  </si>
  <si>
    <t xml:space="preserve"> 5.59,3</t>
  </si>
  <si>
    <t>27.25,5</t>
  </si>
  <si>
    <t>+ 3.07,0</t>
  </si>
  <si>
    <t xml:space="preserve"> 12/1</t>
  </si>
  <si>
    <t>Sultanjants/Pōldsepp</t>
  </si>
  <si>
    <t xml:space="preserve"> 7.40,9</t>
  </si>
  <si>
    <t xml:space="preserve"> 5.55,6</t>
  </si>
  <si>
    <t xml:space="preserve"> 7.54,5</t>
  </si>
  <si>
    <t xml:space="preserve"> 6.12,1</t>
  </si>
  <si>
    <t>27.43,1</t>
  </si>
  <si>
    <t xml:space="preserve">  13/1</t>
  </si>
  <si>
    <t xml:space="preserve">  14/1</t>
  </si>
  <si>
    <t>+ 3.24,6</t>
  </si>
  <si>
    <t xml:space="preserve"> 13/3</t>
  </si>
  <si>
    <t>Vahi/Ivask</t>
  </si>
  <si>
    <t xml:space="preserve"> 7.46,7</t>
  </si>
  <si>
    <t xml:space="preserve"> 5.47,9</t>
  </si>
  <si>
    <t xml:space="preserve"> 8.10,2</t>
  </si>
  <si>
    <t xml:space="preserve"> 6.00,4</t>
  </si>
  <si>
    <t>27.45,2</t>
  </si>
  <si>
    <t xml:space="preserve">  12/3</t>
  </si>
  <si>
    <t>+ 3.26,7</t>
  </si>
  <si>
    <t xml:space="preserve"> 14/1</t>
  </si>
  <si>
    <t>Subi/Sepp</t>
  </si>
  <si>
    <t xml:space="preserve"> 7.51,1</t>
  </si>
  <si>
    <t xml:space="preserve"> 5.56,0</t>
  </si>
  <si>
    <t xml:space="preserve"> 7.58,3</t>
  </si>
  <si>
    <t xml:space="preserve"> 6.02,0</t>
  </si>
  <si>
    <t>27.47,4</t>
  </si>
  <si>
    <t xml:space="preserve">  16/1</t>
  </si>
  <si>
    <t>+ 3.28,9</t>
  </si>
  <si>
    <t xml:space="preserve"> 15/1</t>
  </si>
  <si>
    <t>Viilo/Tuusis</t>
  </si>
  <si>
    <t xml:space="preserve"> 7.46,2</t>
  </si>
  <si>
    <t xml:space="preserve"> 6.01,8</t>
  </si>
  <si>
    <t xml:space="preserve"> 8.02,4</t>
  </si>
  <si>
    <t xml:space="preserve"> 6.14,8</t>
  </si>
  <si>
    <t>28.05,2</t>
  </si>
  <si>
    <t xml:space="preserve">  17/2</t>
  </si>
  <si>
    <t xml:space="preserve">  16/2</t>
  </si>
  <si>
    <t>+ 3.46,7</t>
  </si>
  <si>
    <t xml:space="preserve"> 16/2</t>
  </si>
  <si>
    <t>Kelement/Kasesalu</t>
  </si>
  <si>
    <t xml:space="preserve"> 5.57,2</t>
  </si>
  <si>
    <t xml:space="preserve"> 8.04,5</t>
  </si>
  <si>
    <t xml:space="preserve"> 6.43,3</t>
  </si>
  <si>
    <t>28.26,7</t>
  </si>
  <si>
    <t xml:space="preserve">  19/2</t>
  </si>
  <si>
    <t>+ 4.08,2</t>
  </si>
  <si>
    <t xml:space="preserve"> 17/2</t>
  </si>
  <si>
    <t>Uger/Obolenskaya</t>
  </si>
  <si>
    <t xml:space="preserve"> 8.04,2</t>
  </si>
  <si>
    <t xml:space="preserve"> 5.58,9</t>
  </si>
  <si>
    <t xml:space="preserve"> 8.14,7</t>
  </si>
  <si>
    <t xml:space="preserve"> 6.14,3</t>
  </si>
  <si>
    <t>28.32,1</t>
  </si>
  <si>
    <t xml:space="preserve">  18/2</t>
  </si>
  <si>
    <t xml:space="preserve">  15/1</t>
  </si>
  <si>
    <t>+ 4.13,6</t>
  </si>
  <si>
    <t>Kuznetsov/Kapustin</t>
  </si>
  <si>
    <t xml:space="preserve"> 8.11,3</t>
  </si>
  <si>
    <t xml:space="preserve"> 6.07,5</t>
  </si>
  <si>
    <t xml:space="preserve"> 8.18,3</t>
  </si>
  <si>
    <t xml:space="preserve"> 6.24,8</t>
  </si>
  <si>
    <t>29.01,9</t>
  </si>
  <si>
    <t xml:space="preserve">  20/4</t>
  </si>
  <si>
    <t>+ 4.43,4</t>
  </si>
  <si>
    <t>Sepp/Ausmees</t>
  </si>
  <si>
    <t xml:space="preserve"> 8.01,6</t>
  </si>
  <si>
    <t xml:space="preserve"> 6.09,4</t>
  </si>
  <si>
    <t xml:space="preserve"> 8.28,3</t>
  </si>
  <si>
    <t xml:space="preserve"> 6.24,7</t>
  </si>
  <si>
    <t>29.04,0</t>
  </si>
  <si>
    <t xml:space="preserve">  20/2</t>
  </si>
  <si>
    <t>+ 4.45,5</t>
  </si>
  <si>
    <t>Koosa/Loshtshenikov</t>
  </si>
  <si>
    <t xml:space="preserve"> 8.11,1</t>
  </si>
  <si>
    <t xml:space="preserve"> 6.17,0</t>
  </si>
  <si>
    <t xml:space="preserve"> 8.19,5</t>
  </si>
  <si>
    <t>11.49,9</t>
  </si>
  <si>
    <t>34.37,5</t>
  </si>
  <si>
    <t xml:space="preserve">  19/4</t>
  </si>
  <si>
    <t>+10.19,0</t>
  </si>
  <si>
    <t>Aus/Koskinen</t>
  </si>
  <si>
    <t>Vilbiks/Jüriöö</t>
  </si>
  <si>
    <t>Kaur/Lepikson</t>
  </si>
  <si>
    <t>Murakas/Rist</t>
  </si>
  <si>
    <t>Vallask/Allas</t>
  </si>
  <si>
    <t>Ivanov/Zimin</t>
  </si>
  <si>
    <t>Asi/Tigas</t>
  </si>
  <si>
    <t>Torn/Mesila</t>
  </si>
  <si>
    <t>Balodis/Pukis</t>
  </si>
  <si>
    <t>Koik/Heldna</t>
  </si>
  <si>
    <t>Sarja/Audova</t>
  </si>
  <si>
    <t>Madik/Hain</t>
  </si>
  <si>
    <t>Sepp/Reinsalu</t>
  </si>
  <si>
    <t>Kurvits/Jürgenson</t>
  </si>
  <si>
    <t>Reshetov/Koosa</t>
  </si>
  <si>
    <t>Tupits/Bundsen</t>
  </si>
  <si>
    <t>Maarend/Kapp</t>
  </si>
  <si>
    <t>Saar/Ansi</t>
  </si>
  <si>
    <t>Mängel/Pert</t>
  </si>
  <si>
    <t>Pettai/Verliin</t>
  </si>
  <si>
    <t>Lielkajis/Mikelsons</t>
  </si>
  <si>
    <t>Aru/Kullamäe</t>
  </si>
  <si>
    <t>Juga/Ringenberg</t>
  </si>
  <si>
    <t>Kärner/Kikerpill</t>
  </si>
  <si>
    <t>Kuutok/Aasa</t>
  </si>
  <si>
    <t>Tatrik/Arnek</t>
  </si>
  <si>
    <t>Turja/Sepp</t>
  </si>
  <si>
    <t>Mesikäpp/Kuutok</t>
  </si>
  <si>
    <t>Tepandi/Rada</t>
  </si>
  <si>
    <t>Kuusik/Maalma</t>
  </si>
  <si>
    <t>Luts/Luts</t>
  </si>
  <si>
    <t>Vaher/Kivi</t>
  </si>
  <si>
    <t>Napp/Mägi</t>
  </si>
  <si>
    <t>Sinik/Rohusaar</t>
  </si>
  <si>
    <t>SS3</t>
  </si>
  <si>
    <t>False start</t>
  </si>
  <si>
    <t>0.10</t>
  </si>
  <si>
    <t xml:space="preserve">  24/3</t>
  </si>
  <si>
    <t xml:space="preserve">  20/3</t>
  </si>
  <si>
    <t xml:space="preserve"> 6.20,7</t>
  </si>
  <si>
    <t xml:space="preserve"> 8.01,5</t>
  </si>
  <si>
    <t xml:space="preserve"> 6.19,6</t>
  </si>
  <si>
    <t>28.46,0</t>
  </si>
  <si>
    <t>+ 4.27,5</t>
  </si>
  <si>
    <t xml:space="preserve"> 8.13,1</t>
  </si>
  <si>
    <t xml:space="preserve"> 6.11,1</t>
  </si>
  <si>
    <t xml:space="preserve"> 8.11,0</t>
  </si>
  <si>
    <t xml:space="preserve"> 6.16,4</t>
  </si>
  <si>
    <t>28.51,6</t>
  </si>
  <si>
    <t xml:space="preserve">  25/4</t>
  </si>
  <si>
    <t>+ 4.33,1</t>
  </si>
  <si>
    <t xml:space="preserve"> 8.05,3</t>
  </si>
  <si>
    <t xml:space="preserve"> 8.08,2</t>
  </si>
  <si>
    <t xml:space="preserve"> 6.25,5</t>
  </si>
  <si>
    <t>28.53,8</t>
  </si>
  <si>
    <t xml:space="preserve">  21/3</t>
  </si>
  <si>
    <t>+ 4.35,3</t>
  </si>
  <si>
    <t xml:space="preserve">  26/3</t>
  </si>
  <si>
    <t xml:space="preserve"> 23/4</t>
  </si>
  <si>
    <t xml:space="preserve"> 8.11,5</t>
  </si>
  <si>
    <t xml:space="preserve"> 6.17,6</t>
  </si>
  <si>
    <t xml:space="preserve"> 8.18,8</t>
  </si>
  <si>
    <t xml:space="preserve"> 6.18,4</t>
  </si>
  <si>
    <t>29.06,3</t>
  </si>
  <si>
    <t>+ 4.47,8</t>
  </si>
  <si>
    <t xml:space="preserve"> 8.08,7</t>
  </si>
  <si>
    <t xml:space="preserve"> 6.21,9</t>
  </si>
  <si>
    <t xml:space="preserve"> 8.15,2</t>
  </si>
  <si>
    <t xml:space="preserve"> 6.32,6</t>
  </si>
  <si>
    <t>29.28,4</t>
  </si>
  <si>
    <t xml:space="preserve">  23/2</t>
  </si>
  <si>
    <t xml:space="preserve"> 0.10</t>
  </si>
  <si>
    <t>+ 5.09,9</t>
  </si>
  <si>
    <t xml:space="preserve"> 8.19,8</t>
  </si>
  <si>
    <t xml:space="preserve"> 6.32,8</t>
  </si>
  <si>
    <t xml:space="preserve"> 8.26,7</t>
  </si>
  <si>
    <t xml:space="preserve"> 6.45,0</t>
  </si>
  <si>
    <t>30.04,3</t>
  </si>
  <si>
    <t xml:space="preserve">  27/3</t>
  </si>
  <si>
    <t xml:space="preserve">  25/2</t>
  </si>
  <si>
    <t>+ 5.45,8</t>
  </si>
  <si>
    <t xml:space="preserve"> 8.19,4</t>
  </si>
  <si>
    <t xml:space="preserve"> 6.40,7</t>
  </si>
  <si>
    <t xml:space="preserve"> 8.37,2</t>
  </si>
  <si>
    <t xml:space="preserve"> 7.09,9</t>
  </si>
  <si>
    <t>30.47,2</t>
  </si>
  <si>
    <t>+ 6.28,7</t>
  </si>
  <si>
    <t xml:space="preserve">  27/5</t>
  </si>
  <si>
    <t xml:space="preserve">  33/3</t>
  </si>
  <si>
    <t xml:space="preserve"> 18/4</t>
  </si>
  <si>
    <t xml:space="preserve"> 7.55,5</t>
  </si>
  <si>
    <t xml:space="preserve"> 6.22,2</t>
  </si>
  <si>
    <t xml:space="preserve"> 7.56,7</t>
  </si>
  <si>
    <t xml:space="preserve"> 6.20,6</t>
  </si>
  <si>
    <t>28.35,0</t>
  </si>
  <si>
    <t xml:space="preserve">  17/4</t>
  </si>
  <si>
    <t xml:space="preserve">  22/5</t>
  </si>
  <si>
    <t>+ 4.16,5</t>
  </si>
  <si>
    <t xml:space="preserve"> 8.02,8</t>
  </si>
  <si>
    <t xml:space="preserve"> 6.16,3</t>
  </si>
  <si>
    <t xml:space="preserve">  27/4</t>
  </si>
  <si>
    <t xml:space="preserve">  26/4</t>
  </si>
  <si>
    <t xml:space="preserve">  25/5</t>
  </si>
  <si>
    <t xml:space="preserve"> 24/2</t>
  </si>
  <si>
    <t xml:space="preserve">  24/2</t>
  </si>
  <si>
    <t xml:space="preserve"> 25/4</t>
  </si>
  <si>
    <t xml:space="preserve"> 26/1</t>
  </si>
  <si>
    <t xml:space="preserve"> 8.13,7</t>
  </si>
  <si>
    <t xml:space="preserve"> 6.28,4</t>
  </si>
  <si>
    <t xml:space="preserve"> 8.13,9</t>
  </si>
  <si>
    <t xml:space="preserve"> 6.18,0</t>
  </si>
  <si>
    <t>29.14,0</t>
  </si>
  <si>
    <t xml:space="preserve">  31/2</t>
  </si>
  <si>
    <t xml:space="preserve">  22/1</t>
  </si>
  <si>
    <t xml:space="preserve">  19/1</t>
  </si>
  <si>
    <t>+ 4.55,5</t>
  </si>
  <si>
    <t xml:space="preserve"> 27/6</t>
  </si>
  <si>
    <t xml:space="preserve"> 8.24,9</t>
  </si>
  <si>
    <t xml:space="preserve"> 6.22,8</t>
  </si>
  <si>
    <t xml:space="preserve"> 8.15,1</t>
  </si>
  <si>
    <t>29.23,5</t>
  </si>
  <si>
    <t xml:space="preserve">  29/6</t>
  </si>
  <si>
    <t xml:space="preserve">  23/6</t>
  </si>
  <si>
    <t>+ 5.05,0</t>
  </si>
  <si>
    <t xml:space="preserve"> 28/2</t>
  </si>
  <si>
    <t xml:space="preserve"> 8.20,7</t>
  </si>
  <si>
    <t xml:space="preserve"> 6.15,2</t>
  </si>
  <si>
    <t xml:space="preserve"> 8.21,8</t>
  </si>
  <si>
    <t xml:space="preserve"> 6.26,8</t>
  </si>
  <si>
    <t>29.24,5</t>
  </si>
  <si>
    <t xml:space="preserve">  32/2</t>
  </si>
  <si>
    <t xml:space="preserve">  29/2</t>
  </si>
  <si>
    <t xml:space="preserve">  28/2</t>
  </si>
  <si>
    <t>+ 5.06,0</t>
  </si>
  <si>
    <t xml:space="preserve"> 29/3</t>
  </si>
  <si>
    <t xml:space="preserve">  30/2</t>
  </si>
  <si>
    <t xml:space="preserve"> 30/6</t>
  </si>
  <si>
    <t xml:space="preserve"> 8.23,6</t>
  </si>
  <si>
    <t xml:space="preserve"> 6.30,4</t>
  </si>
  <si>
    <t xml:space="preserve"> 8.22,4</t>
  </si>
  <si>
    <t xml:space="preserve"> 6.27,3</t>
  </si>
  <si>
    <t>29.43,7</t>
  </si>
  <si>
    <t xml:space="preserve">  33/6</t>
  </si>
  <si>
    <t xml:space="preserve">  30/6</t>
  </si>
  <si>
    <t>+ 5.25,2</t>
  </si>
  <si>
    <t xml:space="preserve"> 31/5</t>
  </si>
  <si>
    <t xml:space="preserve"> 8.25,6</t>
  </si>
  <si>
    <t xml:space="preserve"> 6.26,4</t>
  </si>
  <si>
    <t xml:space="preserve"> 8.26,1</t>
  </si>
  <si>
    <t xml:space="preserve"> 6.25,6</t>
  </si>
  <si>
    <t xml:space="preserve">  30/5</t>
  </si>
  <si>
    <t xml:space="preserve"> 32/3</t>
  </si>
  <si>
    <t xml:space="preserve">  31/3</t>
  </si>
  <si>
    <t xml:space="preserve">  34/3</t>
  </si>
  <si>
    <t xml:space="preserve"> 8.28,6</t>
  </si>
  <si>
    <t xml:space="preserve"> 8.30,4</t>
  </si>
  <si>
    <t xml:space="preserve"> 6.37,2</t>
  </si>
  <si>
    <t>30.16,9</t>
  </si>
  <si>
    <t xml:space="preserve">  36/8</t>
  </si>
  <si>
    <t xml:space="preserve">  31/6</t>
  </si>
  <si>
    <t>+ 5.58,4</t>
  </si>
  <si>
    <t xml:space="preserve">  39/2</t>
  </si>
  <si>
    <t xml:space="preserve"> 8.17,2</t>
  </si>
  <si>
    <t xml:space="preserve"> 6.37,0</t>
  </si>
  <si>
    <t xml:space="preserve"> 8.39,0</t>
  </si>
  <si>
    <t xml:space="preserve"> 7.23,8</t>
  </si>
  <si>
    <t>30.57,0</t>
  </si>
  <si>
    <t xml:space="preserve">  29/5</t>
  </si>
  <si>
    <t xml:space="preserve">  42/13</t>
  </si>
  <si>
    <t>+ 6.38,5</t>
  </si>
  <si>
    <t xml:space="preserve"> 8.49,8</t>
  </si>
  <si>
    <t xml:space="preserve"> 6.40,6</t>
  </si>
  <si>
    <t xml:space="preserve"> 8.49,0</t>
  </si>
  <si>
    <t xml:space="preserve"> 6.42,1</t>
  </si>
  <si>
    <t>31.01,5</t>
  </si>
  <si>
    <t xml:space="preserve">  35/7</t>
  </si>
  <si>
    <t xml:space="preserve">  38/8</t>
  </si>
  <si>
    <t xml:space="preserve">  32/7</t>
  </si>
  <si>
    <t>+ 6.43,0</t>
  </si>
  <si>
    <t xml:space="preserve"> 8.54,2</t>
  </si>
  <si>
    <t xml:space="preserve"> 6.47,7</t>
  </si>
  <si>
    <t xml:space="preserve"> 8.44,0</t>
  </si>
  <si>
    <t xml:space="preserve"> 6.46,5</t>
  </si>
  <si>
    <t>31.12,4</t>
  </si>
  <si>
    <t>+ 6.53,9</t>
  </si>
  <si>
    <t xml:space="preserve"> 9.03,9</t>
  </si>
  <si>
    <t xml:space="preserve"> 6.58,1</t>
  </si>
  <si>
    <t xml:space="preserve"> 8.55,4</t>
  </si>
  <si>
    <t xml:space="preserve"> 6.46,8</t>
  </si>
  <si>
    <t>31.44,2</t>
  </si>
  <si>
    <t>+ 7.25,7</t>
  </si>
  <si>
    <t xml:space="preserve"> 8.47,0</t>
  </si>
  <si>
    <t xml:space="preserve"> 7.09,8</t>
  </si>
  <si>
    <t xml:space="preserve"> 9.00,6</t>
  </si>
  <si>
    <t xml:space="preserve"> 6.57,6</t>
  </si>
  <si>
    <t>31.55,0</t>
  </si>
  <si>
    <t xml:space="preserve">  37/9</t>
  </si>
  <si>
    <t>+ 7.36,5</t>
  </si>
  <si>
    <t xml:space="preserve"> 8.44,9</t>
  </si>
  <si>
    <t xml:space="preserve"> 7.27,7</t>
  </si>
  <si>
    <t xml:space="preserve"> 8.55,6</t>
  </si>
  <si>
    <t xml:space="preserve"> 7.08,9</t>
  </si>
  <si>
    <t>32.17,1</t>
  </si>
  <si>
    <t xml:space="preserve">  38/10</t>
  </si>
  <si>
    <t>+ 7.58,6</t>
  </si>
  <si>
    <t xml:space="preserve"> 9.14,0</t>
  </si>
  <si>
    <t xml:space="preserve"> 7.09,4</t>
  </si>
  <si>
    <t xml:space="preserve"> 9.42,3</t>
  </si>
  <si>
    <t xml:space="preserve"> 7.14,8</t>
  </si>
  <si>
    <t>33.30,5</t>
  </si>
  <si>
    <t xml:space="preserve">  40/11</t>
  </si>
  <si>
    <t>+ 9.12,0</t>
  </si>
  <si>
    <t xml:space="preserve"> 9.20,2</t>
  </si>
  <si>
    <t xml:space="preserve"> 7.25,7</t>
  </si>
  <si>
    <t>13.30,3</t>
  </si>
  <si>
    <t xml:space="preserve"> 7.23,3</t>
  </si>
  <si>
    <t>37.39,5</t>
  </si>
  <si>
    <t xml:space="preserve">  41/12</t>
  </si>
  <si>
    <t>+13.21,0</t>
  </si>
  <si>
    <t>SS1</t>
  </si>
  <si>
    <t xml:space="preserve">  22/3</t>
  </si>
  <si>
    <t xml:space="preserve"> 19/3</t>
  </si>
  <si>
    <t xml:space="preserve"> 20/2</t>
  </si>
  <si>
    <t xml:space="preserve"> 21/3</t>
  </si>
  <si>
    <t xml:space="preserve"> 22/5</t>
  </si>
  <si>
    <t xml:space="preserve"> 8.19,6</t>
  </si>
  <si>
    <t>28.55,1</t>
  </si>
  <si>
    <t>+ 4.36,6</t>
  </si>
  <si>
    <t xml:space="preserve">   8/6</t>
  </si>
  <si>
    <t xml:space="preserve">  10/6</t>
  </si>
  <si>
    <t xml:space="preserve">  14/2</t>
  </si>
  <si>
    <t xml:space="preserve">   9/2</t>
  </si>
  <si>
    <t xml:space="preserve">  17/3</t>
  </si>
  <si>
    <t xml:space="preserve">  18/1</t>
  </si>
  <si>
    <t xml:space="preserve">  32/5</t>
  </si>
  <si>
    <t xml:space="preserve">  14/3</t>
  </si>
  <si>
    <t xml:space="preserve">  31/4</t>
  </si>
  <si>
    <t xml:space="preserve">  36/4</t>
  </si>
  <si>
    <t xml:space="preserve">  30/3</t>
  </si>
  <si>
    <t xml:space="preserve">  28/4</t>
  </si>
  <si>
    <t xml:space="preserve">  35/3</t>
  </si>
  <si>
    <t xml:space="preserve">  39/6</t>
  </si>
  <si>
    <t xml:space="preserve">  36/3</t>
  </si>
  <si>
    <t xml:space="preserve">  25/1</t>
  </si>
  <si>
    <t xml:space="preserve">  40/6</t>
  </si>
  <si>
    <t xml:space="preserve">  34/5</t>
  </si>
  <si>
    <t xml:space="preserve">  35/4</t>
  </si>
  <si>
    <t xml:space="preserve">  38/4</t>
  </si>
  <si>
    <t xml:space="preserve">  41/7</t>
  </si>
  <si>
    <t xml:space="preserve">  42/8</t>
  </si>
  <si>
    <t xml:space="preserve">  37/6</t>
  </si>
  <si>
    <t xml:space="preserve">  34/2</t>
  </si>
  <si>
    <t xml:space="preserve">  42/2</t>
  </si>
  <si>
    <t xml:space="preserve">  38/2</t>
  </si>
  <si>
    <t xml:space="preserve">  33/5</t>
  </si>
  <si>
    <t xml:space="preserve">  39/7</t>
  </si>
  <si>
    <t xml:space="preserve">  46/11</t>
  </si>
  <si>
    <t xml:space="preserve">  41/8</t>
  </si>
  <si>
    <t xml:space="preserve">  47/9</t>
  </si>
  <si>
    <t xml:space="preserve">  45/9</t>
  </si>
  <si>
    <t xml:space="preserve">  40/8</t>
  </si>
  <si>
    <t xml:space="preserve">  51/12</t>
  </si>
  <si>
    <t xml:space="preserve">  42/9</t>
  </si>
  <si>
    <t xml:space="preserve">  45/10</t>
  </si>
  <si>
    <t xml:space="preserve">  49/11</t>
  </si>
  <si>
    <t xml:space="preserve">  44/11</t>
  </si>
  <si>
    <t xml:space="preserve">  44/9</t>
  </si>
  <si>
    <t xml:space="preserve">  52/14</t>
  </si>
  <si>
    <t xml:space="preserve">  43/10</t>
  </si>
  <si>
    <t xml:space="preserve">  52/13</t>
  </si>
  <si>
    <t xml:space="preserve">  48/10</t>
  </si>
  <si>
    <t xml:space="preserve">  46/12</t>
  </si>
  <si>
    <t xml:space="preserve">  53/14</t>
  </si>
  <si>
    <t xml:space="preserve">  51/13</t>
  </si>
  <si>
    <t xml:space="preserve"> 7.05,9</t>
  </si>
  <si>
    <t xml:space="preserve"> 5.35,8</t>
  </si>
  <si>
    <t xml:space="preserve"> 7.18,0</t>
  </si>
  <si>
    <t xml:space="preserve"> 8.00,9</t>
  </si>
  <si>
    <t xml:space="preserve"> 6.05,1</t>
  </si>
  <si>
    <t xml:space="preserve"> 8.14,6</t>
  </si>
  <si>
    <t xml:space="preserve"> 8.07,5</t>
  </si>
  <si>
    <t xml:space="preserve"> 6.20,2</t>
  </si>
  <si>
    <t xml:space="preserve"> 8.25,4</t>
  </si>
  <si>
    <t>ENGINE</t>
  </si>
  <si>
    <t xml:space="preserve">  26/1</t>
  </si>
  <si>
    <t xml:space="preserve"> 8.57,7</t>
  </si>
  <si>
    <t xml:space="preserve"> 6.53,9</t>
  </si>
  <si>
    <t xml:space="preserve"> 9.09,4</t>
  </si>
  <si>
    <t xml:space="preserve">  48/4</t>
  </si>
  <si>
    <t xml:space="preserve">  46/4</t>
  </si>
  <si>
    <t xml:space="preserve">  45/4</t>
  </si>
  <si>
    <t xml:space="preserve"> 7.41,1</t>
  </si>
  <si>
    <t xml:space="preserve"> 5.49,8</t>
  </si>
  <si>
    <t>TURBO</t>
  </si>
  <si>
    <t xml:space="preserve">  11/7</t>
  </si>
  <si>
    <t xml:space="preserve">  13/7</t>
  </si>
  <si>
    <t xml:space="preserve"> 8.21,6</t>
  </si>
  <si>
    <t xml:space="preserve"> 6.30,7</t>
  </si>
  <si>
    <t xml:space="preserve"> 8.30,8</t>
  </si>
  <si>
    <t xml:space="preserve">  42/7</t>
  </si>
  <si>
    <t xml:space="preserve"> 8.58,5</t>
  </si>
  <si>
    <t xml:space="preserve">  49/8</t>
  </si>
  <si>
    <t xml:space="preserve">  44/8</t>
  </si>
  <si>
    <t xml:space="preserve"> 8.31,3</t>
  </si>
  <si>
    <t xml:space="preserve"> 7.18,8</t>
  </si>
  <si>
    <t xml:space="preserve">  43/8</t>
  </si>
  <si>
    <t xml:space="preserve">  50/12</t>
  </si>
  <si>
    <t xml:space="preserve"> 9.03,7</t>
  </si>
  <si>
    <t xml:space="preserve">  50/5</t>
  </si>
  <si>
    <t>UKU-Keskus-1</t>
  </si>
  <si>
    <t xml:space="preserve"> 111.03 km/h</t>
  </si>
  <si>
    <t xml:space="preserve"> 122.90 km/h</t>
  </si>
  <si>
    <t xml:space="preserve"> 121.59 km/h</t>
  </si>
  <si>
    <t xml:space="preserve"> 111.54 km/h</t>
  </si>
  <si>
    <t xml:space="preserve"> 109.12 km/h</t>
  </si>
  <si>
    <t xml:space="preserve"> 111.35 km/h</t>
  </si>
  <si>
    <t xml:space="preserve"> 110.27 km/h</t>
  </si>
  <si>
    <t xml:space="preserve"> 116.07 km/h</t>
  </si>
  <si>
    <t xml:space="preserve"> 112.71 km/h</t>
  </si>
  <si>
    <t xml:space="preserve"> 105.45 km/h</t>
  </si>
  <si>
    <t>14.28 km</t>
  </si>
  <si>
    <t xml:space="preserve"> 23 Ilves/Orgla</t>
  </si>
  <si>
    <t xml:space="preserve">  4 Plangi/Sarapuu</t>
  </si>
  <si>
    <t xml:space="preserve">  1 Lukyanuk/Arnautov</t>
  </si>
  <si>
    <t xml:space="preserve"> 20 Sultanjants/Pōldsepp</t>
  </si>
  <si>
    <t xml:space="preserve"> 18 Subi/Sepp</t>
  </si>
  <si>
    <t xml:space="preserve"> 17 Kelement/Kasesalu</t>
  </si>
  <si>
    <t xml:space="preserve"> 24 Viilo/Tuusis</t>
  </si>
  <si>
    <t xml:space="preserve"> 12 Ahu/Ahu</t>
  </si>
  <si>
    <t xml:space="preserve"> 16 Soe/Pihlas</t>
  </si>
  <si>
    <t xml:space="preserve"> 28 Asi/Tigas</t>
  </si>
  <si>
    <t>SS2</t>
  </si>
  <si>
    <t>MännimäeKM</t>
  </si>
  <si>
    <t xml:space="preserve"> 102.46 km/h</t>
  </si>
  <si>
    <t xml:space="preserve"> 115.00 km/h</t>
  </si>
  <si>
    <t xml:space="preserve"> 115.86 km/h</t>
  </si>
  <si>
    <t xml:space="preserve"> 100.12 km/h</t>
  </si>
  <si>
    <t xml:space="preserve"> 100.01 km/h</t>
  </si>
  <si>
    <t xml:space="preserve"> 100.66 km/h</t>
  </si>
  <si>
    <t xml:space="preserve">  99.20 km/h</t>
  </si>
  <si>
    <t xml:space="preserve"> 104.87 km/h</t>
  </si>
  <si>
    <t xml:space="preserve"> 103.05 km/h</t>
  </si>
  <si>
    <t xml:space="preserve">  94.89 km/h</t>
  </si>
  <si>
    <t xml:space="preserve"> 9.89 km</t>
  </si>
  <si>
    <t xml:space="preserve"> 19 Rohtmets/Hell</t>
  </si>
  <si>
    <t xml:space="preserve"> 26 Uger/Obolenskaya</t>
  </si>
  <si>
    <t xml:space="preserve"> 42 Lielkajis/Mikelsons</t>
  </si>
  <si>
    <t>Tesman</t>
  </si>
  <si>
    <t xml:space="preserve"> 108.23 km/h</t>
  </si>
  <si>
    <t xml:space="preserve"> 122.11 km/h</t>
  </si>
  <si>
    <t xml:space="preserve"> 123.64 km/h</t>
  </si>
  <si>
    <t xml:space="preserve"> 108.34 km/h</t>
  </si>
  <si>
    <t xml:space="preserve"> 107.48 km/h</t>
  </si>
  <si>
    <t xml:space="preserve"> 109.94 km/h</t>
  </si>
  <si>
    <t xml:space="preserve"> 106.77 km/h</t>
  </si>
  <si>
    <t xml:space="preserve"> 114.75 km/h</t>
  </si>
  <si>
    <t xml:space="preserve"> 109.36 km/h</t>
  </si>
  <si>
    <t xml:space="preserve"> 104.09 km/h</t>
  </si>
  <si>
    <t xml:space="preserve">  5 Kōrge/Pints</t>
  </si>
  <si>
    <t xml:space="preserve"> 37 Tupits/Bundsen</t>
  </si>
  <si>
    <t xml:space="preserve"> 41 Pettai/Verliin</t>
  </si>
  <si>
    <t>SS4</t>
  </si>
  <si>
    <t>E-Piim</t>
  </si>
  <si>
    <t xml:space="preserve">  99.48 km/h</t>
  </si>
  <si>
    <t xml:space="preserve"> 114.08 km/h</t>
  </si>
  <si>
    <t xml:space="preserve"> 113.90 km/h</t>
  </si>
  <si>
    <t xml:space="preserve">  95.68 km/h</t>
  </si>
  <si>
    <t xml:space="preserve">  98.35 km/h</t>
  </si>
  <si>
    <t xml:space="preserve">  99.09 km/h</t>
  </si>
  <si>
    <t xml:space="preserve">  95.12 km/h</t>
  </si>
  <si>
    <t xml:space="preserve"> 102.69 km/h</t>
  </si>
  <si>
    <t xml:space="preserve"> 100.04 km/h</t>
  </si>
  <si>
    <t xml:space="preserve">  94.19 km/h</t>
  </si>
  <si>
    <t xml:space="preserve"> 33/7</t>
  </si>
  <si>
    <t>10.12,1</t>
  </si>
  <si>
    <t>30.11,8</t>
  </si>
  <si>
    <t>+ 5.53,3</t>
  </si>
  <si>
    <t xml:space="preserve"> 34/6</t>
  </si>
  <si>
    <t xml:space="preserve"> 35/2</t>
  </si>
  <si>
    <t xml:space="preserve"> 36/7</t>
  </si>
  <si>
    <t xml:space="preserve"> 37/8</t>
  </si>
  <si>
    <t xml:space="preserve"> 38/8</t>
  </si>
  <si>
    <t xml:space="preserve"> 39/9</t>
  </si>
  <si>
    <t xml:space="preserve"> 40/10</t>
  </si>
  <si>
    <t xml:space="preserve"> 41/11</t>
  </si>
  <si>
    <t xml:space="preserve"> 42/4</t>
  </si>
  <si>
    <t>11.02,0</t>
  </si>
  <si>
    <t>33.22,6</t>
  </si>
  <si>
    <t>+ 9.04,1</t>
  </si>
  <si>
    <t xml:space="preserve"> 43/12</t>
  </si>
  <si>
    <t xml:space="preserve"> 44/5</t>
  </si>
  <si>
    <t xml:space="preserve">  52/6</t>
  </si>
  <si>
    <t xml:space="preserve"> 45/3</t>
  </si>
  <si>
    <t>11.18,0</t>
  </si>
  <si>
    <t>36.19,0</t>
  </si>
  <si>
    <t xml:space="preserve">  50/3</t>
  </si>
  <si>
    <t>+12.00,5</t>
  </si>
  <si>
    <t xml:space="preserve"> 46/13</t>
  </si>
  <si>
    <t xml:space="preserve"> 47/7</t>
  </si>
  <si>
    <t>12.28,0</t>
  </si>
  <si>
    <t>10.46,7</t>
  </si>
  <si>
    <t>38.22,5</t>
  </si>
  <si>
    <t xml:space="preserve">  48/7</t>
  </si>
  <si>
    <t xml:space="preserve">  45/7</t>
  </si>
  <si>
    <t>+14.04,0</t>
  </si>
  <si>
    <t xml:space="preserve"> 48/8</t>
  </si>
  <si>
    <t>38.59,7</t>
  </si>
  <si>
    <t>+14.41,2</t>
  </si>
  <si>
    <t xml:space="preserve"> 49/6</t>
  </si>
  <si>
    <t>13.01,5</t>
  </si>
  <si>
    <t>11.14,3</t>
  </si>
  <si>
    <t>39.08,1</t>
  </si>
  <si>
    <t xml:space="preserve">  51/6</t>
  </si>
  <si>
    <t xml:space="preserve">  49/5</t>
  </si>
  <si>
    <t>+14.49,6</t>
  </si>
  <si>
    <t xml:space="preserve"> 50/14</t>
  </si>
  <si>
    <t>12.50,1</t>
  </si>
  <si>
    <t>10.55,9</t>
  </si>
  <si>
    <t>39.36,1</t>
  </si>
  <si>
    <t xml:space="preserve">  50/13</t>
  </si>
  <si>
    <t xml:space="preserve">  47/14</t>
  </si>
  <si>
    <t>+15.17,6</t>
  </si>
  <si>
    <t xml:space="preserve"> 51/9</t>
  </si>
  <si>
    <t>11.58,3</t>
  </si>
  <si>
    <t>10.09,6</t>
  </si>
  <si>
    <t>12.01,0</t>
  </si>
  <si>
    <t>44.21,0</t>
  </si>
  <si>
    <t xml:space="preserve">  54/10</t>
  </si>
  <si>
    <t xml:space="preserve">  53/10</t>
  </si>
  <si>
    <t>+20.02,5</t>
  </si>
  <si>
    <t xml:space="preserve"> 52/4</t>
  </si>
  <si>
    <t>11.15,2</t>
  </si>
  <si>
    <t>13.13,9</t>
  </si>
  <si>
    <t>44.50,8</t>
  </si>
  <si>
    <t xml:space="preserve">  54/5</t>
  </si>
  <si>
    <t xml:space="preserve">  52/5</t>
  </si>
  <si>
    <t>+20.32,3</t>
  </si>
  <si>
    <t>12:00</t>
  </si>
  <si>
    <t>12:01</t>
  </si>
  <si>
    <t>12:02</t>
  </si>
  <si>
    <t>12:03</t>
  </si>
  <si>
    <t>12:04</t>
  </si>
  <si>
    <t>12</t>
  </si>
  <si>
    <t>12:05</t>
  </si>
  <si>
    <t>10</t>
  </si>
  <si>
    <t>12:06</t>
  </si>
  <si>
    <t>14</t>
  </si>
  <si>
    <t>12:07</t>
  </si>
  <si>
    <t>16</t>
  </si>
  <si>
    <t>12:08</t>
  </si>
  <si>
    <t>23</t>
  </si>
  <si>
    <t>12:09</t>
  </si>
  <si>
    <t>19</t>
  </si>
  <si>
    <t>12:10</t>
  </si>
  <si>
    <t>20</t>
  </si>
  <si>
    <t>12:11</t>
  </si>
  <si>
    <t>15</t>
  </si>
  <si>
    <t>12:12</t>
  </si>
  <si>
    <t>18</t>
  </si>
  <si>
    <t>12:13</t>
  </si>
  <si>
    <t>24</t>
  </si>
  <si>
    <t>12:14</t>
  </si>
  <si>
    <t>17</t>
  </si>
  <si>
    <t>12:15</t>
  </si>
  <si>
    <t>26</t>
  </si>
  <si>
    <t>12:16</t>
  </si>
  <si>
    <t>46</t>
  </si>
  <si>
    <t>12:17</t>
  </si>
  <si>
    <t>37</t>
  </si>
  <si>
    <t>12:18</t>
  </si>
  <si>
    <t>29</t>
  </si>
  <si>
    <t>12:19</t>
  </si>
  <si>
    <t>30</t>
  </si>
  <si>
    <t>12:20</t>
  </si>
  <si>
    <t>44</t>
  </si>
  <si>
    <t>12:21</t>
  </si>
  <si>
    <t>27</t>
  </si>
  <si>
    <t>12:22</t>
  </si>
  <si>
    <t>22</t>
  </si>
  <si>
    <t>12:23</t>
  </si>
  <si>
    <t>31</t>
  </si>
  <si>
    <t>12:24</t>
  </si>
  <si>
    <t>41</t>
  </si>
  <si>
    <t>12:25</t>
  </si>
  <si>
    <t>34</t>
  </si>
  <si>
    <t>12:26</t>
  </si>
  <si>
    <t>43</t>
  </si>
  <si>
    <t>12:27</t>
  </si>
  <si>
    <t>42</t>
  </si>
  <si>
    <t>12:28</t>
  </si>
  <si>
    <t>39</t>
  </si>
  <si>
    <t>12:29</t>
  </si>
  <si>
    <t>60</t>
  </si>
  <si>
    <t>12:30</t>
  </si>
  <si>
    <t>35</t>
  </si>
  <si>
    <t>12:31</t>
  </si>
  <si>
    <t>8</t>
  </si>
  <si>
    <t>12:32</t>
  </si>
  <si>
    <t>48</t>
  </si>
  <si>
    <t>12:33</t>
  </si>
  <si>
    <t>33</t>
  </si>
  <si>
    <t>12:34</t>
  </si>
  <si>
    <t>55</t>
  </si>
  <si>
    <t>12:35</t>
  </si>
  <si>
    <t>38</t>
  </si>
  <si>
    <t>12:36</t>
  </si>
  <si>
    <t>58</t>
  </si>
  <si>
    <t>12:37</t>
  </si>
  <si>
    <t>50</t>
  </si>
  <si>
    <t>12:38</t>
  </si>
  <si>
    <t>47</t>
  </si>
  <si>
    <t>12:39</t>
  </si>
  <si>
    <t>53</t>
  </si>
  <si>
    <t>12:40</t>
  </si>
  <si>
    <t>21</t>
  </si>
  <si>
    <t>12:41</t>
  </si>
  <si>
    <t>25</t>
  </si>
  <si>
    <t>12:42</t>
  </si>
  <si>
    <t>57</t>
  </si>
  <si>
    <t>12:43</t>
  </si>
  <si>
    <t>54</t>
  </si>
  <si>
    <t>12:44</t>
  </si>
  <si>
    <t>45</t>
  </si>
  <si>
    <t>12:45</t>
  </si>
  <si>
    <t>56</t>
  </si>
  <si>
    <t>12:46</t>
  </si>
  <si>
    <t>36</t>
  </si>
  <si>
    <t>12:47</t>
  </si>
  <si>
    <t>52</t>
  </si>
  <si>
    <t>12:48</t>
  </si>
  <si>
    <t>12:49</t>
  </si>
  <si>
    <t>59</t>
  </si>
  <si>
    <t>12:50</t>
  </si>
  <si>
    <t xml:space="preserve">   9</t>
  </si>
  <si>
    <t>SS3S</t>
  </si>
  <si>
    <t xml:space="preserve">  28</t>
  </si>
  <si>
    <t>SS3F</t>
  </si>
  <si>
    <t xml:space="preserve">  49</t>
  </si>
  <si>
    <t>GEARBOX</t>
  </si>
  <si>
    <t>TC4A</t>
  </si>
  <si>
    <t xml:space="preserve"> 4.11,8</t>
  </si>
  <si>
    <t>14.39,7</t>
  </si>
  <si>
    <t xml:space="preserve">  2/2</t>
  </si>
  <si>
    <t xml:space="preserve"> 4.09,8</t>
  </si>
  <si>
    <t>14.39,8</t>
  </si>
  <si>
    <t xml:space="preserve"> 4.14,5</t>
  </si>
  <si>
    <t>14.44,1</t>
  </si>
  <si>
    <t xml:space="preserve"> 4.28,9</t>
  </si>
  <si>
    <t xml:space="preserve"> 4.38,0</t>
  </si>
  <si>
    <t>16.53,0</t>
  </si>
  <si>
    <t xml:space="preserve">  15/4</t>
  </si>
  <si>
    <t xml:space="preserve"> 4.49,6</t>
  </si>
  <si>
    <t>16.28,9</t>
  </si>
  <si>
    <t xml:space="preserve">  18/5</t>
  </si>
  <si>
    <t xml:space="preserve"> 4.52,6</t>
  </si>
  <si>
    <t>16.53,2</t>
  </si>
  <si>
    <t xml:space="preserve">   8/1</t>
  </si>
  <si>
    <t xml:space="preserve"> 4.53,3</t>
  </si>
  <si>
    <t>17.19,5</t>
  </si>
  <si>
    <t xml:space="preserve">  11/2</t>
  </si>
  <si>
    <t xml:space="preserve"> 4.55,7</t>
  </si>
  <si>
    <t>17.09,1</t>
  </si>
  <si>
    <t xml:space="preserve"> 4.50,3</t>
  </si>
  <si>
    <t>16.54,3</t>
  </si>
  <si>
    <t xml:space="preserve"> 4.24,9</t>
  </si>
  <si>
    <t xml:space="preserve"> 13/2</t>
  </si>
  <si>
    <t xml:space="preserve"> 4.35,9</t>
  </si>
  <si>
    <t>38.07,0</t>
  </si>
  <si>
    <t xml:space="preserve">  13/2</t>
  </si>
  <si>
    <t xml:space="preserve"> 4.42,3</t>
  </si>
  <si>
    <t xml:space="preserve"> 1.20</t>
  </si>
  <si>
    <t xml:space="preserve"> 4.12,8</t>
  </si>
  <si>
    <t xml:space="preserve"> 4.28,1</t>
  </si>
  <si>
    <t xml:space="preserve"> 4.35,2</t>
  </si>
  <si>
    <t xml:space="preserve"> 4.37,3</t>
  </si>
  <si>
    <t xml:space="preserve"> 4.30,4</t>
  </si>
  <si>
    <t xml:space="preserve"> 4.37,1</t>
  </si>
  <si>
    <t xml:space="preserve"> 4.43,7</t>
  </si>
  <si>
    <t xml:space="preserve">  17/1</t>
  </si>
  <si>
    <t xml:space="preserve"> 19</t>
  </si>
  <si>
    <t>TC6A</t>
  </si>
  <si>
    <t>8 min. late</t>
  </si>
  <si>
    <t xml:space="preserve">   6/1</t>
  </si>
  <si>
    <t xml:space="preserve">  21/2</t>
  </si>
  <si>
    <t>17.11,9</t>
  </si>
  <si>
    <t xml:space="preserve">  23/3</t>
  </si>
  <si>
    <t xml:space="preserve"> 4.59,3</t>
  </si>
  <si>
    <t>17.19,4</t>
  </si>
  <si>
    <t xml:space="preserve"> 4.57,7</t>
  </si>
  <si>
    <t>17.13,9</t>
  </si>
  <si>
    <t xml:space="preserve"> 4.55,6</t>
  </si>
  <si>
    <t>17.35,5</t>
  </si>
  <si>
    <t xml:space="preserve"> 4.53,0</t>
  </si>
  <si>
    <t>17.05,2</t>
  </si>
  <si>
    <t xml:space="preserve"> 4.55,8</t>
  </si>
  <si>
    <t>17.55,1</t>
  </si>
  <si>
    <t xml:space="preserve"> 6.46,4</t>
  </si>
  <si>
    <t>17.11,3</t>
  </si>
  <si>
    <t xml:space="preserve"> 4.38,7</t>
  </si>
  <si>
    <t>15.56,0</t>
  </si>
  <si>
    <t xml:space="preserve">  16/3</t>
  </si>
  <si>
    <t xml:space="preserve">   4/1</t>
  </si>
  <si>
    <t xml:space="preserve"> 5.00,9</t>
  </si>
  <si>
    <t>17.12,9</t>
  </si>
  <si>
    <t xml:space="preserve"> 5.13,5</t>
  </si>
  <si>
    <t>17.28,1</t>
  </si>
  <si>
    <t xml:space="preserve">  24/1</t>
  </si>
  <si>
    <t>15.50,0</t>
  </si>
  <si>
    <t xml:space="preserve">  16/5</t>
  </si>
  <si>
    <t xml:space="preserve"> 15/2</t>
  </si>
  <si>
    <t xml:space="preserve">  28/6</t>
  </si>
  <si>
    <t xml:space="preserve">  30/7</t>
  </si>
  <si>
    <t xml:space="preserve">  26/2</t>
  </si>
  <si>
    <t xml:space="preserve">  32/4</t>
  </si>
  <si>
    <t xml:space="preserve"> 4.58,5</t>
  </si>
  <si>
    <t>17.05,9</t>
  </si>
  <si>
    <t xml:space="preserve">  21/4</t>
  </si>
  <si>
    <t xml:space="preserve"> 5.00,4</t>
  </si>
  <si>
    <t>17.02,3</t>
  </si>
  <si>
    <t xml:space="preserve">  19/6</t>
  </si>
  <si>
    <t xml:space="preserve">  23/1</t>
  </si>
  <si>
    <t xml:space="preserve"> 27/8</t>
  </si>
  <si>
    <t xml:space="preserve"> 5.06,1</t>
  </si>
  <si>
    <t>17.49,4</t>
  </si>
  <si>
    <t xml:space="preserve">  31/8</t>
  </si>
  <si>
    <t xml:space="preserve"> 28/4</t>
  </si>
  <si>
    <t xml:space="preserve"> 5.06,0</t>
  </si>
  <si>
    <t>18.09,1</t>
  </si>
  <si>
    <t xml:space="preserve">  33/9</t>
  </si>
  <si>
    <t xml:space="preserve"> 5.03,7</t>
  </si>
  <si>
    <t>23.03,4</t>
  </si>
  <si>
    <t xml:space="preserve">  34/10</t>
  </si>
  <si>
    <t xml:space="preserve">  25/6</t>
  </si>
  <si>
    <t xml:space="preserve">  37/5</t>
  </si>
  <si>
    <t xml:space="preserve">  29/4</t>
  </si>
  <si>
    <t xml:space="preserve"> 5.09,7</t>
  </si>
  <si>
    <t>23.42,3</t>
  </si>
  <si>
    <t xml:space="preserve">  36/7</t>
  </si>
  <si>
    <t xml:space="preserve">  36/5</t>
  </si>
  <si>
    <t xml:space="preserve">  10/3</t>
  </si>
  <si>
    <t xml:space="preserve">  21/1</t>
  </si>
  <si>
    <t xml:space="preserve">  16/4</t>
  </si>
  <si>
    <t xml:space="preserve">  28/3</t>
  </si>
  <si>
    <t xml:space="preserve">  34/1</t>
  </si>
  <si>
    <t xml:space="preserve">  33/4</t>
  </si>
  <si>
    <t xml:space="preserve">  37/8</t>
  </si>
  <si>
    <t xml:space="preserve">  47/3</t>
  </si>
  <si>
    <t xml:space="preserve">  41/11</t>
  </si>
  <si>
    <t xml:space="preserve">  18/3</t>
  </si>
  <si>
    <t xml:space="preserve">  40/10</t>
  </si>
  <si>
    <t xml:space="preserve">  39/9</t>
  </si>
  <si>
    <t xml:space="preserve">  35/11</t>
  </si>
  <si>
    <t xml:space="preserve">  38/7</t>
  </si>
  <si>
    <t xml:space="preserve">  44/5</t>
  </si>
  <si>
    <t xml:space="preserve"> 5.22,6</t>
  </si>
  <si>
    <t>18.53,4</t>
  </si>
  <si>
    <t xml:space="preserve">  46/13</t>
  </si>
  <si>
    <t xml:space="preserve">   7/6</t>
  </si>
  <si>
    <t>47.26,8</t>
  </si>
  <si>
    <t xml:space="preserve">  38/1</t>
  </si>
  <si>
    <t xml:space="preserve">  39/1</t>
  </si>
  <si>
    <t xml:space="preserve"> 5.14,3</t>
  </si>
  <si>
    <t>55.54,5</t>
  </si>
  <si>
    <t>FUEL PUMP</t>
  </si>
  <si>
    <t xml:space="preserve">  45/2</t>
  </si>
  <si>
    <t xml:space="preserve">  40/3</t>
  </si>
  <si>
    <t xml:space="preserve"> 4.12,1</t>
  </si>
  <si>
    <t>OFF</t>
  </si>
  <si>
    <t xml:space="preserve"> 4.41,8</t>
  </si>
  <si>
    <t xml:space="preserve"> 4.45,3</t>
  </si>
  <si>
    <t xml:space="preserve"> 4.38,1</t>
  </si>
  <si>
    <t xml:space="preserve">  17/7</t>
  </si>
  <si>
    <t xml:space="preserve"> 4.50,4</t>
  </si>
  <si>
    <t>CLUTCH</t>
  </si>
  <si>
    <t xml:space="preserve"> 5.08,0</t>
  </si>
  <si>
    <t xml:space="preserve">  42/12</t>
  </si>
  <si>
    <t xml:space="preserve"> 4.55,2</t>
  </si>
  <si>
    <t>AXLE</t>
  </si>
  <si>
    <t>TECHNICAL</t>
  </si>
  <si>
    <t xml:space="preserve">   6</t>
  </si>
  <si>
    <t>SS6S</t>
  </si>
  <si>
    <t xml:space="preserve">  10</t>
  </si>
  <si>
    <t>SS5S</t>
  </si>
  <si>
    <t xml:space="preserve">  17</t>
  </si>
  <si>
    <t>SS5F</t>
  </si>
  <si>
    <t xml:space="preserve">  26</t>
  </si>
  <si>
    <t xml:space="preserve">  33</t>
  </si>
  <si>
    <t xml:space="preserve">  34</t>
  </si>
  <si>
    <t xml:space="preserve">  39</t>
  </si>
  <si>
    <t xml:space="preserve">  43</t>
  </si>
  <si>
    <t xml:space="preserve">  47</t>
  </si>
  <si>
    <t xml:space="preserve">  52</t>
  </si>
  <si>
    <t xml:space="preserve">  54</t>
  </si>
  <si>
    <t>SS6F</t>
  </si>
  <si>
    <t xml:space="preserve">  57</t>
  </si>
  <si>
    <t>TC4B</t>
  </si>
  <si>
    <t xml:space="preserve">  59</t>
  </si>
  <si>
    <t xml:space="preserve"> 4.13,4</t>
  </si>
  <si>
    <t>14.28,9</t>
  </si>
  <si>
    <t xml:space="preserve"> 1:02.01,4</t>
  </si>
  <si>
    <t xml:space="preserve"> 4.14,0</t>
  </si>
  <si>
    <t>14.35,0</t>
  </si>
  <si>
    <t xml:space="preserve"> 1:02.13,6</t>
  </si>
  <si>
    <t>+ 0.12,2</t>
  </si>
  <si>
    <t xml:space="preserve">  3/1</t>
  </si>
  <si>
    <t xml:space="preserve"> 4.29,3</t>
  </si>
  <si>
    <t>16.16,7</t>
  </si>
  <si>
    <t xml:space="preserve"> 1:07.21,2</t>
  </si>
  <si>
    <t>+ 5.19,8</t>
  </si>
  <si>
    <t xml:space="preserve">  4/2</t>
  </si>
  <si>
    <t xml:space="preserve"> 4.33,6</t>
  </si>
  <si>
    <t>16.26,8</t>
  </si>
  <si>
    <t xml:space="preserve"> 1:08.21,1</t>
  </si>
  <si>
    <t>+ 6.19,7</t>
  </si>
  <si>
    <t xml:space="preserve">  5/1</t>
  </si>
  <si>
    <t xml:space="preserve"> 4.39,5</t>
  </si>
  <si>
    <t>15.55,1</t>
  </si>
  <si>
    <t xml:space="preserve"> 1:08.25,3</t>
  </si>
  <si>
    <t>+ 6.23,9</t>
  </si>
  <si>
    <t xml:space="preserve"> 4.31,9</t>
  </si>
  <si>
    <t>15.58,0</t>
  </si>
  <si>
    <t xml:space="preserve"> 1:09.02,2</t>
  </si>
  <si>
    <t>+ 7.00,8</t>
  </si>
  <si>
    <t xml:space="preserve">  7/3</t>
  </si>
  <si>
    <t xml:space="preserve"> 4.37,4</t>
  </si>
  <si>
    <t>16.35,2</t>
  </si>
  <si>
    <t xml:space="preserve"> 1:09.18,2</t>
  </si>
  <si>
    <t>+ 7.16,8</t>
  </si>
  <si>
    <t xml:space="preserve">  8/1</t>
  </si>
  <si>
    <t xml:space="preserve"> 4.41,7</t>
  </si>
  <si>
    <t>16.22,2</t>
  </si>
  <si>
    <t xml:space="preserve"> 1:09.18,4</t>
  </si>
  <si>
    <t>+ 7.17,0</t>
  </si>
  <si>
    <t xml:space="preserve"> 4.17,3</t>
  </si>
  <si>
    <t>15.11,4</t>
  </si>
  <si>
    <t xml:space="preserve"> 4.43,5</t>
  </si>
  <si>
    <t>17.50,4</t>
  </si>
  <si>
    <t xml:space="preserve"> 1:10.06,7</t>
  </si>
  <si>
    <t>+ 8.05,3</t>
  </si>
  <si>
    <t xml:space="preserve"> 4.51,3</t>
  </si>
  <si>
    <t>17.10,4</t>
  </si>
  <si>
    <t xml:space="preserve"> 1:10.18,5</t>
  </si>
  <si>
    <t>+ 8.17,1</t>
  </si>
  <si>
    <t xml:space="preserve"> 4.46,8</t>
  </si>
  <si>
    <t>16.39,3</t>
  </si>
  <si>
    <t xml:space="preserve"> 1:11.39,7</t>
  </si>
  <si>
    <t>+ 9.38,3</t>
  </si>
  <si>
    <t xml:space="preserve"> 4.47,4</t>
  </si>
  <si>
    <t>16.30,2</t>
  </si>
  <si>
    <t xml:space="preserve"> 1:12.24,3</t>
  </si>
  <si>
    <t xml:space="preserve">  14/4</t>
  </si>
  <si>
    <t>+10.22,9</t>
  </si>
  <si>
    <t xml:space="preserve"> 4.52,3</t>
  </si>
  <si>
    <t xml:space="preserve"> 1:12.24,9</t>
  </si>
  <si>
    <t>+10.23,5</t>
  </si>
  <si>
    <t xml:space="preserve"> 4.50,6</t>
  </si>
  <si>
    <t>17.02,2</t>
  </si>
  <si>
    <t xml:space="preserve"> 1:12.57,2</t>
  </si>
  <si>
    <t>+10.55,8</t>
  </si>
  <si>
    <t>17.18,1</t>
  </si>
  <si>
    <t xml:space="preserve"> 1:13.25,8</t>
  </si>
  <si>
    <t>+11.24,4</t>
  </si>
  <si>
    <t xml:space="preserve"> 5.02,0</t>
  </si>
  <si>
    <t>17.34,4</t>
  </si>
  <si>
    <t xml:space="preserve"> 1:14.02,0</t>
  </si>
  <si>
    <t>+12.00,6</t>
  </si>
  <si>
    <t xml:space="preserve"> 4.53,1</t>
  </si>
  <si>
    <t>17.30,9</t>
  </si>
  <si>
    <t xml:space="preserve"> 1:14.38,8</t>
  </si>
  <si>
    <t>+12.37,4</t>
  </si>
  <si>
    <t xml:space="preserve"> 4.37,5</t>
  </si>
  <si>
    <t>15.57,4</t>
  </si>
  <si>
    <t xml:space="preserve"> 1:15.47,1</t>
  </si>
  <si>
    <t>+13.45,7</t>
  </si>
  <si>
    <t xml:space="preserve"> 20/3</t>
  </si>
  <si>
    <t xml:space="preserve"> 5.03,4</t>
  </si>
  <si>
    <t>17.51,9</t>
  </si>
  <si>
    <t xml:space="preserve"> 1:15.50,5</t>
  </si>
  <si>
    <t>+13.49,1</t>
  </si>
  <si>
    <t xml:space="preserve"> 4.49,9</t>
  </si>
  <si>
    <t>16.32,3</t>
  </si>
  <si>
    <t xml:space="preserve"> 1:16.29,4</t>
  </si>
  <si>
    <t xml:space="preserve">  15/2</t>
  </si>
  <si>
    <t>+14.28,0</t>
  </si>
  <si>
    <t xml:space="preserve"> 4.52,8</t>
  </si>
  <si>
    <t>21.38,9</t>
  </si>
  <si>
    <t xml:space="preserve"> 1:19.53,9</t>
  </si>
  <si>
    <t>+17.52,5</t>
  </si>
  <si>
    <t xml:space="preserve"> 4.22,8</t>
  </si>
  <si>
    <t>15.15,1</t>
  </si>
  <si>
    <t xml:space="preserve"> 1:24.13,8</t>
  </si>
  <si>
    <t>+22.12,4</t>
  </si>
  <si>
    <t xml:space="preserve"> 5.09,3</t>
  </si>
  <si>
    <t>17.42,6</t>
  </si>
  <si>
    <t xml:space="preserve"> 1:24.41,6</t>
  </si>
  <si>
    <t>+22.40,2</t>
  </si>
  <si>
    <t xml:space="preserve"> 4.43,2</t>
  </si>
  <si>
    <t>16.20,4</t>
  </si>
  <si>
    <t xml:space="preserve"> 1:32.32,5</t>
  </si>
  <si>
    <t>+30.31,1</t>
  </si>
  <si>
    <t>14.29,5</t>
  </si>
  <si>
    <t xml:space="preserve"> 1:34.39,4</t>
  </si>
  <si>
    <t>+32.38,0</t>
  </si>
  <si>
    <t>52.48,5</t>
  </si>
  <si>
    <t xml:space="preserve"> 4.38,9</t>
  </si>
  <si>
    <t>16.25,6</t>
  </si>
  <si>
    <t xml:space="preserve"> 1:47.20,8</t>
  </si>
  <si>
    <t>+45.19,4</t>
  </si>
  <si>
    <t>ELECTRICITY</t>
  </si>
  <si>
    <t xml:space="preserve">  24/4</t>
  </si>
  <si>
    <t xml:space="preserve"> 4.57,2</t>
  </si>
  <si>
    <t>17.32,4</t>
  </si>
  <si>
    <t xml:space="preserve"> 1:14.44,7</t>
  </si>
  <si>
    <t>+12.43,3</t>
  </si>
  <si>
    <t xml:space="preserve"> 4.54,3</t>
  </si>
  <si>
    <t>17.09,2</t>
  </si>
  <si>
    <t xml:space="preserve"> 1:15.09,4</t>
  </si>
  <si>
    <t>+13.08,0</t>
  </si>
  <si>
    <t xml:space="preserve"> 5.08,6</t>
  </si>
  <si>
    <t>17.50,8</t>
  </si>
  <si>
    <t xml:space="preserve"> 1:19.45,0</t>
  </si>
  <si>
    <t>+17.43,6</t>
  </si>
  <si>
    <t xml:space="preserve">  33/2</t>
  </si>
  <si>
    <t xml:space="preserve"> 4.59,2</t>
  </si>
  <si>
    <t>22.47,7</t>
  </si>
  <si>
    <t xml:space="preserve"> 1:21.02,0</t>
  </si>
  <si>
    <t>+19.00,6</t>
  </si>
  <si>
    <t xml:space="preserve"> 4.58,7</t>
  </si>
  <si>
    <t>16.49,5</t>
  </si>
  <si>
    <t xml:space="preserve"> 1:22.24,5</t>
  </si>
  <si>
    <t>+20.23,1</t>
  </si>
  <si>
    <t xml:space="preserve"> 5.10,1</t>
  </si>
  <si>
    <t>17.49,6</t>
  </si>
  <si>
    <t xml:space="preserve"> 1:23.01,8</t>
  </si>
  <si>
    <t xml:space="preserve">  35/9</t>
  </si>
  <si>
    <t>+21.00,4</t>
  </si>
  <si>
    <t>17.49,8</t>
  </si>
  <si>
    <t xml:space="preserve"> 1:30.51,3</t>
  </si>
  <si>
    <t>+28.49,9</t>
  </si>
  <si>
    <t xml:space="preserve"> 33/1</t>
  </si>
  <si>
    <t>50.42,3</t>
  </si>
  <si>
    <t xml:space="preserve"> 1.50</t>
  </si>
  <si>
    <t xml:space="preserve"> 1:48.52,5</t>
  </si>
  <si>
    <t>+46.51,1</t>
  </si>
  <si>
    <t xml:space="preserve"> 31</t>
  </si>
  <si>
    <t>TC8A</t>
  </si>
  <si>
    <t>11 min. late</t>
  </si>
  <si>
    <t xml:space="preserve">  29/3</t>
  </si>
  <si>
    <t xml:space="preserve">  28/7</t>
  </si>
  <si>
    <t xml:space="preserve">  26/5</t>
  </si>
  <si>
    <t xml:space="preserve">  37/7</t>
  </si>
  <si>
    <t xml:space="preserve">  27/6</t>
  </si>
  <si>
    <t xml:space="preserve"> 4.12,5</t>
  </si>
  <si>
    <t xml:space="preserve"> 4.40,4</t>
  </si>
  <si>
    <t>SUSPENSION</t>
  </si>
  <si>
    <t xml:space="preserve"> 5.06,6</t>
  </si>
  <si>
    <t xml:space="preserve">  34/8</t>
  </si>
  <si>
    <t xml:space="preserve">   2</t>
  </si>
  <si>
    <t>SS8S</t>
  </si>
  <si>
    <t xml:space="preserve">  46</t>
  </si>
  <si>
    <t xml:space="preserve">  58</t>
  </si>
  <si>
    <t xml:space="preserve"> 11/4</t>
  </si>
  <si>
    <t xml:space="preserve"> 12/2</t>
  </si>
  <si>
    <t xml:space="preserve"> 14/3</t>
  </si>
  <si>
    <t xml:space="preserve"> 16/1</t>
  </si>
  <si>
    <t xml:space="preserve"> 17/4</t>
  </si>
  <si>
    <t xml:space="preserve"> 18/5</t>
  </si>
  <si>
    <t xml:space="preserve"> 19/6</t>
  </si>
  <si>
    <t xml:space="preserve"> 22/4</t>
  </si>
  <si>
    <t xml:space="preserve"> 23/7</t>
  </si>
  <si>
    <t xml:space="preserve"> 25/3</t>
  </si>
  <si>
    <t xml:space="preserve"> 26/5</t>
  </si>
  <si>
    <t xml:space="preserve"> 29/4</t>
  </si>
  <si>
    <t xml:space="preserve"> 32/1</t>
  </si>
  <si>
    <t xml:space="preserve"> 34/9</t>
  </si>
  <si>
    <t xml:space="preserve">   8</t>
  </si>
  <si>
    <t>TC8B</t>
  </si>
  <si>
    <t>Avg.speed of winner  109.60 km/h</t>
  </si>
  <si>
    <t>SS5</t>
  </si>
  <si>
    <t>UKU-Keskus-2</t>
  </si>
  <si>
    <t xml:space="preserve"> 100.74 km/h</t>
  </si>
  <si>
    <t xml:space="preserve"> 111.83 km/h</t>
  </si>
  <si>
    <t xml:space="preserve"> 110.51 km/h</t>
  </si>
  <si>
    <t xml:space="preserve">  98.47 km/h</t>
  </si>
  <si>
    <t xml:space="preserve"> 100.82 km/h</t>
  </si>
  <si>
    <t xml:space="preserve">  99.13 km/h</t>
  </si>
  <si>
    <t xml:space="preserve"> 101.25 km/h</t>
  </si>
  <si>
    <t xml:space="preserve"> 104.20 km/h</t>
  </si>
  <si>
    <t xml:space="preserve"> 101.51 km/h</t>
  </si>
  <si>
    <t xml:space="preserve">  93.84 km/h</t>
  </si>
  <si>
    <t xml:space="preserve"> 7.76 km</t>
  </si>
  <si>
    <t xml:space="preserve">  2 Vorobjovs/Zicans</t>
  </si>
  <si>
    <t>SS6</t>
  </si>
  <si>
    <t>ABC-Motors</t>
  </si>
  <si>
    <t xml:space="preserve"> 101.16 km/h</t>
  </si>
  <si>
    <t xml:space="preserve">  86.29 km/h</t>
  </si>
  <si>
    <t>24.72 km</t>
  </si>
  <si>
    <t>SS7</t>
  </si>
  <si>
    <t>Siller-Auto</t>
  </si>
  <si>
    <t xml:space="preserve">  99.95 km/h</t>
  </si>
  <si>
    <t xml:space="preserve"> 110.64 km/h</t>
  </si>
  <si>
    <t xml:space="preserve"> 110.95 km/h</t>
  </si>
  <si>
    <t xml:space="preserve">  95.90 km/h</t>
  </si>
  <si>
    <t xml:space="preserve">  99.17 km/h</t>
  </si>
  <si>
    <t xml:space="preserve"> 100.16 km/h</t>
  </si>
  <si>
    <t xml:space="preserve"> 102.74 km/h</t>
  </si>
  <si>
    <t xml:space="preserve"> 103.74 km/h</t>
  </si>
  <si>
    <t xml:space="preserve">  98.54 km/h</t>
  </si>
  <si>
    <t xml:space="preserve">  95.41 km/h</t>
  </si>
  <si>
    <t>SS8</t>
  </si>
  <si>
    <t>Olerex</t>
  </si>
  <si>
    <t xml:space="preserve">  93.18 km/h</t>
  </si>
  <si>
    <t xml:space="preserve"> 102.42 km/h</t>
  </si>
  <si>
    <t xml:space="preserve"> 102.35 km/h</t>
  </si>
  <si>
    <t xml:space="preserve">  86.37 km/h</t>
  </si>
  <si>
    <t xml:space="preserve">  90.60 km/h</t>
  </si>
  <si>
    <t xml:space="preserve">  90.29 km/h</t>
  </si>
  <si>
    <t xml:space="preserve">  92.95 km/h</t>
  </si>
  <si>
    <t xml:space="preserve">  91.11 km/h</t>
  </si>
  <si>
    <t xml:space="preserve">  87.85 km/h</t>
  </si>
  <si>
    <t xml:space="preserve">  84.40 km/h</t>
  </si>
  <si>
    <t xml:space="preserve"> 25 Koosa/Loshtshenikov</t>
  </si>
  <si>
    <t xml:space="preserve"> 30 Balodis/Pukis</t>
  </si>
  <si>
    <t>Total 113.30 km</t>
  </si>
  <si>
    <t>-</t>
  </si>
  <si>
    <t>2:26.27,4</t>
  </si>
  <si>
    <t>2:14.25,7</t>
  </si>
  <si>
    <t>Retired</t>
  </si>
  <si>
    <t>Started   54 /  Finished   34</t>
  </si>
  <si>
    <t xml:space="preserve">   4</t>
  </si>
  <si>
    <t xml:space="preserve">   5</t>
  </si>
  <si>
    <t xml:space="preserve">  12</t>
  </si>
  <si>
    <t xml:space="preserve">  14</t>
  </si>
  <si>
    <t xml:space="preserve">  23</t>
  </si>
  <si>
    <t xml:space="preserve">  24</t>
  </si>
  <si>
    <t xml:space="preserve">  15</t>
  </si>
  <si>
    <t xml:space="preserve">  18</t>
  </si>
  <si>
    <t xml:space="preserve">  16</t>
  </si>
  <si>
    <t xml:space="preserve">  20</t>
  </si>
  <si>
    <t>Started    1 /  Finished    1</t>
  </si>
  <si>
    <t>Started   10 /  Finished    4</t>
  </si>
  <si>
    <t xml:space="preserve">  38</t>
  </si>
  <si>
    <t xml:space="preserve">   1</t>
  </si>
  <si>
    <t>Started    2 /  Finished    1</t>
  </si>
  <si>
    <t>Started    4 /  Finished    4</t>
  </si>
  <si>
    <t xml:space="preserve">  22</t>
  </si>
  <si>
    <t>+ 4.07,4</t>
  </si>
  <si>
    <t xml:space="preserve">  35</t>
  </si>
  <si>
    <t>+ 6.32,1</t>
  </si>
  <si>
    <t>Started    3 /  Finished    1</t>
  </si>
  <si>
    <t xml:space="preserve">  19</t>
  </si>
  <si>
    <t>Started    6 /  Finished    5</t>
  </si>
  <si>
    <t xml:space="preserve">  27</t>
  </si>
  <si>
    <t>+ 3.22,1</t>
  </si>
  <si>
    <t xml:space="preserve">  25</t>
  </si>
  <si>
    <t>+ 6.44,9</t>
  </si>
  <si>
    <t>Started    8 /  Finished    6</t>
  </si>
  <si>
    <t>+ 0.59,9</t>
  </si>
  <si>
    <t>+ 1.57,0</t>
  </si>
  <si>
    <t>Started   14 /  Finished    9</t>
  </si>
  <si>
    <t xml:space="preserve">  30</t>
  </si>
  <si>
    <t>+ 2.18,2</t>
  </si>
  <si>
    <t xml:space="preserve">  29</t>
  </si>
  <si>
    <t>+ 2.50,5</t>
  </si>
  <si>
    <t>Started    5 /  Finished    2</t>
  </si>
  <si>
    <t xml:space="preserve">  41</t>
  </si>
  <si>
    <t xml:space="preserve">  42</t>
  </si>
  <si>
    <t>+ 5.51,9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</si>
</sst>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49" fontId="6" fillId="6" borderId="15" xfId="0" applyNumberFormat="1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20" fontId="0" fillId="0" borderId="0" xfId="0" applyNumberFormat="1" applyAlignment="1">
      <alignment/>
    </xf>
    <xf numFmtId="49" fontId="3" fillId="6" borderId="10" xfId="0" applyNumberFormat="1" applyFont="1" applyFill="1" applyBorder="1" applyAlignment="1">
      <alignment horizontal="right" indent="1"/>
    </xf>
    <xf numFmtId="0" fontId="7" fillId="4" borderId="0" xfId="0" applyFont="1" applyFill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2" borderId="3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right"/>
    </xf>
    <xf numFmtId="2" fontId="5" fillId="6" borderId="3" xfId="0" applyNumberFormat="1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7" fillId="6" borderId="0" xfId="0" applyNumberFormat="1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0" fillId="0" borderId="0" xfId="0" applyNumberFormat="1" applyAlignment="1">
      <alignment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6" borderId="2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2" fillId="3" borderId="11" xfId="0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horizontal="left" indent="1"/>
    </xf>
    <xf numFmtId="49" fontId="5" fillId="6" borderId="6" xfId="0" applyNumberFormat="1" applyFont="1" applyFill="1" applyBorder="1" applyAlignment="1">
      <alignment horizontal="right" indent="1"/>
    </xf>
    <xf numFmtId="49" fontId="5" fillId="6" borderId="14" xfId="0" applyNumberFormat="1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center" vertical="center"/>
    </xf>
    <xf numFmtId="0" fontId="0" fillId="6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9" xfId="0" applyNumberFormat="1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center"/>
    </xf>
    <xf numFmtId="0" fontId="12" fillId="6" borderId="0" xfId="0" applyNumberFormat="1" applyFont="1" applyFill="1" applyBorder="1" applyAlignment="1">
      <alignment horizontal="center"/>
    </xf>
    <xf numFmtId="49" fontId="0" fillId="6" borderId="13" xfId="0" applyNumberFormat="1" applyFont="1" applyFill="1" applyBorder="1" applyAlignment="1">
      <alignment horizontal="right"/>
    </xf>
    <xf numFmtId="49" fontId="2" fillId="6" borderId="0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5" fillId="0" borderId="3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6" fillId="6" borderId="0" xfId="0" applyFont="1" applyFill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1" fontId="2" fillId="6" borderId="0" xfId="0" applyNumberFormat="1" applyFont="1" applyFill="1" applyAlignment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8" fillId="6" borderId="0" xfId="0" applyNumberFormat="1" applyFont="1" applyFill="1" applyAlignment="1">
      <alignment horizont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2" fontId="17" fillId="6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102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19.140625" style="0" bestFit="1" customWidth="1"/>
    <col min="5" max="5" width="19.28125" style="0" bestFit="1" customWidth="1"/>
    <col min="6" max="6" width="11.140625" style="3" customWidth="1"/>
    <col min="7" max="7" width="31.421875" style="0" bestFit="1" customWidth="1"/>
    <col min="8" max="8" width="25.7109375" style="0" bestFit="1" customWidth="1"/>
  </cols>
  <sheetData>
    <row r="1" spans="6:9" ht="15">
      <c r="F1" s="65" t="s">
        <v>106</v>
      </c>
      <c r="I1" s="156"/>
    </row>
    <row r="2" spans="2:9" ht="15.75">
      <c r="B2" s="2"/>
      <c r="C2" s="3"/>
      <c r="F2" s="116" t="s">
        <v>169</v>
      </c>
      <c r="H2" s="155" t="s">
        <v>275</v>
      </c>
      <c r="I2" s="135" t="s">
        <v>274</v>
      </c>
    </row>
    <row r="3" spans="2:9" ht="15">
      <c r="B3" s="2"/>
      <c r="C3" s="3"/>
      <c r="F3" s="115" t="s">
        <v>170</v>
      </c>
      <c r="H3" s="155" t="s">
        <v>276</v>
      </c>
      <c r="I3" s="135" t="s">
        <v>281</v>
      </c>
    </row>
    <row r="4" spans="2:9" ht="15">
      <c r="B4" s="2"/>
      <c r="C4" s="3"/>
      <c r="F4" s="115" t="s">
        <v>171</v>
      </c>
      <c r="H4" s="136" t="s">
        <v>277</v>
      </c>
      <c r="I4" s="135" t="s">
        <v>280</v>
      </c>
    </row>
    <row r="5" spans="3:9" ht="15" customHeight="1">
      <c r="C5" s="3"/>
      <c r="H5" s="136" t="s">
        <v>278</v>
      </c>
      <c r="I5" s="135" t="s">
        <v>273</v>
      </c>
    </row>
    <row r="6" spans="2:9" ht="15">
      <c r="B6" s="11" t="s">
        <v>58</v>
      </c>
      <c r="C6" s="3"/>
      <c r="H6" s="136" t="s">
        <v>279</v>
      </c>
      <c r="I6" s="135" t="s">
        <v>272</v>
      </c>
    </row>
    <row r="7" spans="2:9" ht="12.75">
      <c r="B7" s="5" t="s">
        <v>65</v>
      </c>
      <c r="C7" s="6" t="s">
        <v>161</v>
      </c>
      <c r="D7" s="7" t="s">
        <v>59</v>
      </c>
      <c r="E7" s="8" t="s">
        <v>60</v>
      </c>
      <c r="F7" s="6"/>
      <c r="G7" s="7" t="s">
        <v>61</v>
      </c>
      <c r="H7" s="7" t="s">
        <v>62</v>
      </c>
      <c r="I7" s="9" t="s">
        <v>63</v>
      </c>
    </row>
    <row r="8" spans="1:9" ht="15" customHeight="1">
      <c r="A8" s="138" t="s">
        <v>282</v>
      </c>
      <c r="B8" s="139">
        <v>1</v>
      </c>
      <c r="C8" s="111" t="s">
        <v>128</v>
      </c>
      <c r="D8" s="112" t="s">
        <v>130</v>
      </c>
      <c r="E8" s="112" t="s">
        <v>131</v>
      </c>
      <c r="F8" s="111" t="s">
        <v>93</v>
      </c>
      <c r="G8" s="112" t="s">
        <v>132</v>
      </c>
      <c r="H8" s="112" t="s">
        <v>105</v>
      </c>
      <c r="I8" s="98" t="s">
        <v>172</v>
      </c>
    </row>
    <row r="9" spans="1:9" ht="15" customHeight="1">
      <c r="A9" s="138" t="s">
        <v>283</v>
      </c>
      <c r="B9" s="139">
        <v>2</v>
      </c>
      <c r="C9" s="111" t="s">
        <v>99</v>
      </c>
      <c r="D9" s="112" t="s">
        <v>44</v>
      </c>
      <c r="E9" s="112" t="s">
        <v>45</v>
      </c>
      <c r="F9" s="111" t="s">
        <v>124</v>
      </c>
      <c r="G9" s="112" t="s">
        <v>46</v>
      </c>
      <c r="H9" s="112" t="s">
        <v>105</v>
      </c>
      <c r="I9" s="98" t="s">
        <v>173</v>
      </c>
    </row>
    <row r="10" spans="1:9" ht="15" customHeight="1">
      <c r="A10" s="138" t="s">
        <v>284</v>
      </c>
      <c r="B10" s="139">
        <v>3</v>
      </c>
      <c r="C10" s="111" t="s">
        <v>99</v>
      </c>
      <c r="D10" s="112" t="s">
        <v>51</v>
      </c>
      <c r="E10" s="112" t="s">
        <v>167</v>
      </c>
      <c r="F10" s="111" t="s">
        <v>86</v>
      </c>
      <c r="G10" s="112" t="s">
        <v>126</v>
      </c>
      <c r="H10" s="112" t="s">
        <v>100</v>
      </c>
      <c r="I10" s="98" t="s">
        <v>174</v>
      </c>
    </row>
    <row r="11" spans="1:9" ht="15" customHeight="1">
      <c r="A11" s="138" t="s">
        <v>285</v>
      </c>
      <c r="B11" s="139">
        <v>4</v>
      </c>
      <c r="C11" s="111" t="s">
        <v>99</v>
      </c>
      <c r="D11" s="112" t="s">
        <v>107</v>
      </c>
      <c r="E11" s="112" t="s">
        <v>108</v>
      </c>
      <c r="F11" s="111" t="s">
        <v>86</v>
      </c>
      <c r="G11" s="112" t="s">
        <v>109</v>
      </c>
      <c r="H11" s="112" t="s">
        <v>105</v>
      </c>
      <c r="I11" s="98" t="s">
        <v>175</v>
      </c>
    </row>
    <row r="12" spans="1:9" ht="15" customHeight="1">
      <c r="A12" s="138" t="s">
        <v>286</v>
      </c>
      <c r="B12" s="139">
        <v>5</v>
      </c>
      <c r="C12" s="111" t="s">
        <v>99</v>
      </c>
      <c r="D12" s="112" t="s">
        <v>47</v>
      </c>
      <c r="E12" s="112" t="s">
        <v>48</v>
      </c>
      <c r="F12" s="111" t="s">
        <v>86</v>
      </c>
      <c r="G12" s="112" t="s">
        <v>126</v>
      </c>
      <c r="H12" s="112" t="s">
        <v>100</v>
      </c>
      <c r="I12" s="98" t="s">
        <v>176</v>
      </c>
    </row>
    <row r="13" spans="1:9" ht="15" customHeight="1">
      <c r="A13" s="138" t="s">
        <v>287</v>
      </c>
      <c r="B13" s="139">
        <v>6</v>
      </c>
      <c r="C13" s="111" t="s">
        <v>99</v>
      </c>
      <c r="D13" s="112" t="s">
        <v>110</v>
      </c>
      <c r="E13" s="112" t="s">
        <v>127</v>
      </c>
      <c r="F13" s="111" t="s">
        <v>86</v>
      </c>
      <c r="G13" s="112" t="s">
        <v>92</v>
      </c>
      <c r="H13" s="112" t="s">
        <v>105</v>
      </c>
      <c r="I13" s="98" t="s">
        <v>177</v>
      </c>
    </row>
    <row r="14" spans="1:9" ht="15" customHeight="1">
      <c r="A14" s="138" t="s">
        <v>288</v>
      </c>
      <c r="B14" s="139">
        <v>8</v>
      </c>
      <c r="C14" s="111" t="s">
        <v>99</v>
      </c>
      <c r="D14" s="112" t="s">
        <v>96</v>
      </c>
      <c r="E14" s="112" t="s">
        <v>104</v>
      </c>
      <c r="F14" s="111" t="s">
        <v>86</v>
      </c>
      <c r="G14" s="112" t="s">
        <v>126</v>
      </c>
      <c r="H14" s="112" t="s">
        <v>97</v>
      </c>
      <c r="I14" s="98" t="s">
        <v>178</v>
      </c>
    </row>
    <row r="15" spans="1:9" ht="15" customHeight="1">
      <c r="A15" s="138" t="s">
        <v>289</v>
      </c>
      <c r="B15" s="139">
        <v>9</v>
      </c>
      <c r="C15" s="111" t="s">
        <v>99</v>
      </c>
      <c r="D15" s="112" t="s">
        <v>101</v>
      </c>
      <c r="E15" s="112" t="s">
        <v>133</v>
      </c>
      <c r="F15" s="111" t="s">
        <v>86</v>
      </c>
      <c r="G15" s="112" t="s">
        <v>53</v>
      </c>
      <c r="H15" s="112" t="s">
        <v>105</v>
      </c>
      <c r="I15" s="98" t="s">
        <v>179</v>
      </c>
    </row>
    <row r="16" spans="1:9" ht="15" customHeight="1">
      <c r="A16" s="138" t="s">
        <v>290</v>
      </c>
      <c r="B16" s="139">
        <v>10</v>
      </c>
      <c r="C16" s="111" t="s">
        <v>99</v>
      </c>
      <c r="D16" s="112" t="s">
        <v>111</v>
      </c>
      <c r="E16" s="112" t="s">
        <v>49</v>
      </c>
      <c r="F16" s="111" t="s">
        <v>86</v>
      </c>
      <c r="G16" s="112" t="s">
        <v>139</v>
      </c>
      <c r="H16" s="112" t="s">
        <v>95</v>
      </c>
      <c r="I16" s="98" t="s">
        <v>180</v>
      </c>
    </row>
    <row r="17" spans="1:9" ht="15" customHeight="1">
      <c r="A17" s="138" t="s">
        <v>291</v>
      </c>
      <c r="B17" s="139">
        <v>12</v>
      </c>
      <c r="C17" s="111" t="s">
        <v>134</v>
      </c>
      <c r="D17" s="112" t="s">
        <v>136</v>
      </c>
      <c r="E17" s="112" t="s">
        <v>137</v>
      </c>
      <c r="F17" s="111" t="s">
        <v>86</v>
      </c>
      <c r="G17" s="112" t="s">
        <v>94</v>
      </c>
      <c r="H17" s="112" t="s">
        <v>135</v>
      </c>
      <c r="I17" s="98" t="s">
        <v>181</v>
      </c>
    </row>
    <row r="18" spans="1:9" ht="15" customHeight="1">
      <c r="A18" s="138" t="s">
        <v>292</v>
      </c>
      <c r="B18" s="139">
        <v>14</v>
      </c>
      <c r="C18" s="111" t="s">
        <v>134</v>
      </c>
      <c r="D18" s="112" t="s">
        <v>159</v>
      </c>
      <c r="E18" s="112" t="s">
        <v>184</v>
      </c>
      <c r="F18" s="111" t="s">
        <v>86</v>
      </c>
      <c r="G18" s="112" t="s">
        <v>126</v>
      </c>
      <c r="H18" s="112" t="s">
        <v>135</v>
      </c>
      <c r="I18" s="98" t="s">
        <v>182</v>
      </c>
    </row>
    <row r="19" spans="1:9" ht="15" customHeight="1">
      <c r="A19" s="138" t="s">
        <v>293</v>
      </c>
      <c r="B19" s="139">
        <v>15</v>
      </c>
      <c r="C19" s="111" t="s">
        <v>134</v>
      </c>
      <c r="D19" s="112" t="s">
        <v>3</v>
      </c>
      <c r="E19" s="112" t="s">
        <v>125</v>
      </c>
      <c r="F19" s="111" t="s">
        <v>86</v>
      </c>
      <c r="G19" s="112" t="s">
        <v>148</v>
      </c>
      <c r="H19" s="112" t="s">
        <v>135</v>
      </c>
      <c r="I19" s="98" t="s">
        <v>183</v>
      </c>
    </row>
    <row r="20" spans="1:9" ht="15" customHeight="1">
      <c r="A20" s="138" t="s">
        <v>294</v>
      </c>
      <c r="B20" s="139">
        <v>16</v>
      </c>
      <c r="C20" s="111" t="s">
        <v>144</v>
      </c>
      <c r="D20" s="112" t="s">
        <v>145</v>
      </c>
      <c r="E20" s="112" t="s">
        <v>146</v>
      </c>
      <c r="F20" s="111" t="s">
        <v>86</v>
      </c>
      <c r="G20" s="112" t="s">
        <v>94</v>
      </c>
      <c r="H20" s="112" t="s">
        <v>147</v>
      </c>
      <c r="I20" s="98" t="s">
        <v>185</v>
      </c>
    </row>
    <row r="21" spans="1:9" ht="15" customHeight="1">
      <c r="A21" s="138" t="s">
        <v>295</v>
      </c>
      <c r="B21" s="139">
        <v>17</v>
      </c>
      <c r="C21" s="111" t="s">
        <v>118</v>
      </c>
      <c r="D21" s="112" t="s">
        <v>141</v>
      </c>
      <c r="E21" s="112" t="s">
        <v>142</v>
      </c>
      <c r="F21" s="111" t="s">
        <v>86</v>
      </c>
      <c r="G21" s="112" t="s">
        <v>143</v>
      </c>
      <c r="H21" s="112" t="s">
        <v>0</v>
      </c>
      <c r="I21" s="98" t="s">
        <v>186</v>
      </c>
    </row>
    <row r="22" spans="1:9" ht="15" customHeight="1">
      <c r="A22" s="138" t="s">
        <v>296</v>
      </c>
      <c r="B22" s="139">
        <v>18</v>
      </c>
      <c r="C22" s="111" t="s">
        <v>84</v>
      </c>
      <c r="D22" s="112" t="s">
        <v>112</v>
      </c>
      <c r="E22" s="112" t="s">
        <v>113</v>
      </c>
      <c r="F22" s="111" t="s">
        <v>86</v>
      </c>
      <c r="G22" s="112" t="s">
        <v>148</v>
      </c>
      <c r="H22" s="112" t="s">
        <v>117</v>
      </c>
      <c r="I22" s="98" t="s">
        <v>187</v>
      </c>
    </row>
    <row r="23" spans="1:9" ht="15" customHeight="1">
      <c r="A23" s="138" t="s">
        <v>297</v>
      </c>
      <c r="B23" s="139">
        <v>19</v>
      </c>
      <c r="C23" s="111" t="s">
        <v>118</v>
      </c>
      <c r="D23" s="112" t="s">
        <v>152</v>
      </c>
      <c r="E23" s="112" t="s">
        <v>153</v>
      </c>
      <c r="F23" s="111" t="s">
        <v>86</v>
      </c>
      <c r="G23" s="112" t="s">
        <v>154</v>
      </c>
      <c r="H23" s="112" t="s">
        <v>0</v>
      </c>
      <c r="I23" s="98" t="s">
        <v>188</v>
      </c>
    </row>
    <row r="24" spans="1:9" ht="15" customHeight="1">
      <c r="A24" s="138" t="s">
        <v>298</v>
      </c>
      <c r="B24" s="139">
        <v>20</v>
      </c>
      <c r="C24" s="111" t="s">
        <v>103</v>
      </c>
      <c r="D24" s="112" t="s">
        <v>191</v>
      </c>
      <c r="E24" s="112" t="s">
        <v>192</v>
      </c>
      <c r="F24" s="111" t="s">
        <v>86</v>
      </c>
      <c r="G24" s="112" t="s">
        <v>109</v>
      </c>
      <c r="H24" s="112" t="s">
        <v>117</v>
      </c>
      <c r="I24" s="98" t="s">
        <v>189</v>
      </c>
    </row>
    <row r="25" spans="1:9" ht="15" customHeight="1">
      <c r="A25" s="138" t="s">
        <v>299</v>
      </c>
      <c r="B25" s="139">
        <v>21</v>
      </c>
      <c r="C25" s="111" t="s">
        <v>84</v>
      </c>
      <c r="D25" s="112" t="s">
        <v>155</v>
      </c>
      <c r="E25" s="112" t="s">
        <v>156</v>
      </c>
      <c r="F25" s="111" t="s">
        <v>93</v>
      </c>
      <c r="G25" s="112" t="s">
        <v>157</v>
      </c>
      <c r="H25" s="112" t="s">
        <v>50</v>
      </c>
      <c r="I25" s="98" t="s">
        <v>190</v>
      </c>
    </row>
    <row r="26" spans="1:9" ht="15" customHeight="1">
      <c r="A26" s="138" t="s">
        <v>300</v>
      </c>
      <c r="B26" s="139">
        <v>22</v>
      </c>
      <c r="C26" s="111" t="s">
        <v>84</v>
      </c>
      <c r="D26" s="112" t="s">
        <v>26</v>
      </c>
      <c r="E26" s="112" t="s">
        <v>27</v>
      </c>
      <c r="F26" s="111" t="s">
        <v>86</v>
      </c>
      <c r="G26" s="112" t="s">
        <v>148</v>
      </c>
      <c r="H26" s="112" t="s">
        <v>117</v>
      </c>
      <c r="I26" s="98" t="s">
        <v>193</v>
      </c>
    </row>
    <row r="27" spans="1:9" ht="15" customHeight="1">
      <c r="A27" s="138" t="s">
        <v>301</v>
      </c>
      <c r="B27" s="139">
        <v>23</v>
      </c>
      <c r="C27" s="111" t="s">
        <v>102</v>
      </c>
      <c r="D27" s="112" t="s">
        <v>54</v>
      </c>
      <c r="E27" s="112" t="s">
        <v>149</v>
      </c>
      <c r="F27" s="111" t="s">
        <v>86</v>
      </c>
      <c r="G27" s="112" t="s">
        <v>138</v>
      </c>
      <c r="H27" s="112" t="s">
        <v>116</v>
      </c>
      <c r="I27" s="98" t="s">
        <v>194</v>
      </c>
    </row>
    <row r="28" spans="1:9" ht="15" customHeight="1">
      <c r="A28" s="138" t="s">
        <v>302</v>
      </c>
      <c r="B28" s="139">
        <v>24</v>
      </c>
      <c r="C28" s="111" t="s">
        <v>129</v>
      </c>
      <c r="D28" s="112" t="s">
        <v>150</v>
      </c>
      <c r="E28" s="112" t="s">
        <v>151</v>
      </c>
      <c r="F28" s="111" t="s">
        <v>86</v>
      </c>
      <c r="G28" s="112" t="s">
        <v>109</v>
      </c>
      <c r="H28" s="112" t="s">
        <v>95</v>
      </c>
      <c r="I28" s="98" t="s">
        <v>195</v>
      </c>
    </row>
    <row r="29" spans="1:9" ht="15" customHeight="1">
      <c r="A29" s="138" t="s">
        <v>303</v>
      </c>
      <c r="B29" s="139">
        <v>25</v>
      </c>
      <c r="C29" s="111" t="s">
        <v>129</v>
      </c>
      <c r="D29" s="112" t="s">
        <v>198</v>
      </c>
      <c r="E29" s="112" t="s">
        <v>199</v>
      </c>
      <c r="F29" s="111" t="s">
        <v>86</v>
      </c>
      <c r="G29" s="112" t="s">
        <v>157</v>
      </c>
      <c r="H29" s="112" t="s">
        <v>121</v>
      </c>
      <c r="I29" s="98" t="s">
        <v>196</v>
      </c>
    </row>
    <row r="30" spans="1:9" ht="15" customHeight="1">
      <c r="A30" s="138" t="s">
        <v>304</v>
      </c>
      <c r="B30" s="139">
        <v>26</v>
      </c>
      <c r="C30" s="111" t="s">
        <v>129</v>
      </c>
      <c r="D30" s="112" t="s">
        <v>201</v>
      </c>
      <c r="E30" s="112" t="s">
        <v>202</v>
      </c>
      <c r="F30" s="111" t="s">
        <v>93</v>
      </c>
      <c r="G30" s="112" t="s">
        <v>203</v>
      </c>
      <c r="H30" s="112" t="s">
        <v>97</v>
      </c>
      <c r="I30" s="98" t="s">
        <v>197</v>
      </c>
    </row>
    <row r="31" spans="1:9" ht="15" customHeight="1">
      <c r="A31" s="138" t="s">
        <v>305</v>
      </c>
      <c r="B31" s="139">
        <v>27</v>
      </c>
      <c r="C31" s="111" t="s">
        <v>129</v>
      </c>
      <c r="D31" s="112" t="s">
        <v>122</v>
      </c>
      <c r="E31" s="112" t="s">
        <v>123</v>
      </c>
      <c r="F31" s="111" t="s">
        <v>93</v>
      </c>
      <c r="G31" s="112" t="s">
        <v>132</v>
      </c>
      <c r="H31" s="112" t="s">
        <v>97</v>
      </c>
      <c r="I31" s="98" t="s">
        <v>200</v>
      </c>
    </row>
    <row r="32" spans="1:9" ht="15" customHeight="1">
      <c r="A32" s="138" t="s">
        <v>306</v>
      </c>
      <c r="B32" s="139">
        <v>28</v>
      </c>
      <c r="C32" s="111" t="s">
        <v>140</v>
      </c>
      <c r="D32" s="112" t="s">
        <v>19</v>
      </c>
      <c r="E32" s="112" t="s">
        <v>20</v>
      </c>
      <c r="F32" s="111" t="s">
        <v>86</v>
      </c>
      <c r="G32" s="112" t="s">
        <v>139</v>
      </c>
      <c r="H32" s="112" t="s">
        <v>18</v>
      </c>
      <c r="I32" s="98" t="s">
        <v>204</v>
      </c>
    </row>
    <row r="33" spans="1:9" ht="15" customHeight="1">
      <c r="A33" s="138" t="s">
        <v>307</v>
      </c>
      <c r="B33" s="139">
        <v>29</v>
      </c>
      <c r="C33" s="111" t="s">
        <v>144</v>
      </c>
      <c r="D33" s="112" t="s">
        <v>207</v>
      </c>
      <c r="E33" s="112" t="s">
        <v>208</v>
      </c>
      <c r="F33" s="111" t="s">
        <v>86</v>
      </c>
      <c r="G33" s="112" t="s">
        <v>94</v>
      </c>
      <c r="H33" s="112" t="s">
        <v>209</v>
      </c>
      <c r="I33" s="98" t="s">
        <v>205</v>
      </c>
    </row>
    <row r="34" spans="1:9" ht="15" customHeight="1">
      <c r="A34" s="138" t="s">
        <v>308</v>
      </c>
      <c r="B34" s="139">
        <v>30</v>
      </c>
      <c r="C34" s="111" t="s">
        <v>144</v>
      </c>
      <c r="D34" s="112" t="s">
        <v>21</v>
      </c>
      <c r="E34" s="112" t="s">
        <v>22</v>
      </c>
      <c r="F34" s="111" t="s">
        <v>124</v>
      </c>
      <c r="G34" s="112" t="s">
        <v>23</v>
      </c>
      <c r="H34" s="112" t="s">
        <v>50</v>
      </c>
      <c r="I34" s="98" t="s">
        <v>206</v>
      </c>
    </row>
    <row r="35" spans="1:9" ht="15" customHeight="1">
      <c r="A35" s="138" t="s">
        <v>309</v>
      </c>
      <c r="B35" s="139">
        <v>31</v>
      </c>
      <c r="C35" s="111" t="s">
        <v>144</v>
      </c>
      <c r="D35" s="112" t="s">
        <v>24</v>
      </c>
      <c r="E35" s="112" t="s">
        <v>25</v>
      </c>
      <c r="F35" s="111" t="s">
        <v>86</v>
      </c>
      <c r="G35" s="112" t="s">
        <v>138</v>
      </c>
      <c r="H35" s="112" t="s">
        <v>212</v>
      </c>
      <c r="I35" s="98" t="s">
        <v>210</v>
      </c>
    </row>
    <row r="36" spans="1:9" ht="15" customHeight="1">
      <c r="A36" s="138" t="s">
        <v>310</v>
      </c>
      <c r="B36" s="139">
        <v>33</v>
      </c>
      <c r="C36" s="111" t="s">
        <v>103</v>
      </c>
      <c r="D36" s="112" t="s">
        <v>215</v>
      </c>
      <c r="E36" s="112" t="s">
        <v>216</v>
      </c>
      <c r="F36" s="111" t="s">
        <v>86</v>
      </c>
      <c r="G36" s="112" t="s">
        <v>139</v>
      </c>
      <c r="H36" s="112" t="s">
        <v>117</v>
      </c>
      <c r="I36" s="98" t="s">
        <v>211</v>
      </c>
    </row>
    <row r="37" spans="1:9" ht="15" customHeight="1">
      <c r="A37" s="138" t="s">
        <v>311</v>
      </c>
      <c r="B37" s="139">
        <v>34</v>
      </c>
      <c r="C37" s="111" t="s">
        <v>118</v>
      </c>
      <c r="D37" s="112" t="s">
        <v>35</v>
      </c>
      <c r="E37" s="112" t="s">
        <v>36</v>
      </c>
      <c r="F37" s="111" t="s">
        <v>86</v>
      </c>
      <c r="G37" s="112" t="s">
        <v>94</v>
      </c>
      <c r="H37" s="112" t="s">
        <v>98</v>
      </c>
      <c r="I37" s="98" t="s">
        <v>213</v>
      </c>
    </row>
    <row r="38" spans="1:9" ht="15" customHeight="1">
      <c r="A38" s="138" t="s">
        <v>312</v>
      </c>
      <c r="B38" s="139">
        <v>35</v>
      </c>
      <c r="C38" s="111" t="s">
        <v>84</v>
      </c>
      <c r="D38" s="112" t="s">
        <v>219</v>
      </c>
      <c r="E38" s="112" t="s">
        <v>220</v>
      </c>
      <c r="F38" s="111" t="s">
        <v>86</v>
      </c>
      <c r="G38" s="112" t="s">
        <v>148</v>
      </c>
      <c r="H38" s="112" t="s">
        <v>117</v>
      </c>
      <c r="I38" s="98" t="s">
        <v>214</v>
      </c>
    </row>
    <row r="39" spans="1:9" ht="15" customHeight="1">
      <c r="A39" s="138" t="s">
        <v>313</v>
      </c>
      <c r="B39" s="139">
        <v>36</v>
      </c>
      <c r="C39" s="111" t="s">
        <v>129</v>
      </c>
      <c r="D39" s="112" t="s">
        <v>31</v>
      </c>
      <c r="E39" s="112" t="s">
        <v>32</v>
      </c>
      <c r="F39" s="111" t="s">
        <v>314</v>
      </c>
      <c r="G39" s="112" t="s">
        <v>109</v>
      </c>
      <c r="H39" s="112" t="s">
        <v>97</v>
      </c>
      <c r="I39" s="98" t="s">
        <v>217</v>
      </c>
    </row>
    <row r="40" spans="1:9" ht="15" customHeight="1">
      <c r="A40" s="138" t="s">
        <v>315</v>
      </c>
      <c r="B40" s="139">
        <v>37</v>
      </c>
      <c r="C40" s="111" t="s">
        <v>129</v>
      </c>
      <c r="D40" s="112" t="s">
        <v>223</v>
      </c>
      <c r="E40" s="112" t="s">
        <v>224</v>
      </c>
      <c r="F40" s="111" t="s">
        <v>86</v>
      </c>
      <c r="G40" s="112" t="s">
        <v>157</v>
      </c>
      <c r="H40" s="112" t="s">
        <v>121</v>
      </c>
      <c r="I40" s="98" t="s">
        <v>218</v>
      </c>
    </row>
    <row r="41" spans="1:9" ht="15" customHeight="1">
      <c r="A41" s="138" t="s">
        <v>316</v>
      </c>
      <c r="B41" s="139">
        <v>38</v>
      </c>
      <c r="C41" s="111" t="s">
        <v>99</v>
      </c>
      <c r="D41" s="112" t="s">
        <v>226</v>
      </c>
      <c r="E41" s="112" t="s">
        <v>227</v>
      </c>
      <c r="F41" s="111" t="s">
        <v>86</v>
      </c>
      <c r="G41" s="112" t="s">
        <v>92</v>
      </c>
      <c r="H41" s="112" t="s">
        <v>105</v>
      </c>
      <c r="I41" s="98" t="s">
        <v>221</v>
      </c>
    </row>
    <row r="42" spans="1:9" ht="15" customHeight="1">
      <c r="A42" s="138" t="s">
        <v>317</v>
      </c>
      <c r="B42" s="139">
        <v>39</v>
      </c>
      <c r="C42" s="111" t="s">
        <v>99</v>
      </c>
      <c r="D42" s="112" t="s">
        <v>229</v>
      </c>
      <c r="E42" s="112" t="s">
        <v>230</v>
      </c>
      <c r="F42" s="111" t="s">
        <v>86</v>
      </c>
      <c r="G42" s="112" t="s">
        <v>1</v>
      </c>
      <c r="H42" s="112" t="s">
        <v>100</v>
      </c>
      <c r="I42" s="98" t="s">
        <v>222</v>
      </c>
    </row>
    <row r="43" spans="1:9" ht="15" customHeight="1">
      <c r="A43" s="138" t="s">
        <v>318</v>
      </c>
      <c r="B43" s="139">
        <v>41</v>
      </c>
      <c r="C43" s="111" t="s">
        <v>140</v>
      </c>
      <c r="D43" s="112" t="s">
        <v>16</v>
      </c>
      <c r="E43" s="112" t="s">
        <v>17</v>
      </c>
      <c r="F43" s="111" t="s">
        <v>86</v>
      </c>
      <c r="G43" s="112" t="s">
        <v>109</v>
      </c>
      <c r="H43" s="112" t="s">
        <v>18</v>
      </c>
      <c r="I43" s="98" t="s">
        <v>225</v>
      </c>
    </row>
    <row r="44" spans="1:9" ht="15" customHeight="1">
      <c r="A44" s="138" t="s">
        <v>319</v>
      </c>
      <c r="B44" s="139">
        <v>42</v>
      </c>
      <c r="C44" s="111" t="s">
        <v>140</v>
      </c>
      <c r="D44" s="112" t="s">
        <v>33</v>
      </c>
      <c r="E44" s="112" t="s">
        <v>34</v>
      </c>
      <c r="F44" s="111" t="s">
        <v>124</v>
      </c>
      <c r="G44" s="112" t="s">
        <v>234</v>
      </c>
      <c r="H44" s="112" t="s">
        <v>18</v>
      </c>
      <c r="I44" s="98" t="s">
        <v>228</v>
      </c>
    </row>
    <row r="45" spans="1:9" ht="15" customHeight="1">
      <c r="A45" s="138" t="s">
        <v>320</v>
      </c>
      <c r="B45" s="139">
        <v>60</v>
      </c>
      <c r="C45" s="111" t="s">
        <v>144</v>
      </c>
      <c r="D45" s="112" t="s">
        <v>321</v>
      </c>
      <c r="E45" s="112" t="s">
        <v>322</v>
      </c>
      <c r="F45" s="111" t="s">
        <v>86</v>
      </c>
      <c r="G45" s="112" t="s">
        <v>323</v>
      </c>
      <c r="H45" s="112" t="s">
        <v>6</v>
      </c>
      <c r="I45" s="98" t="s">
        <v>231</v>
      </c>
    </row>
    <row r="46" spans="1:9" ht="15" customHeight="1">
      <c r="A46" s="138" t="s">
        <v>324</v>
      </c>
      <c r="B46" s="139">
        <v>43</v>
      </c>
      <c r="C46" s="111" t="s">
        <v>134</v>
      </c>
      <c r="D46" s="112" t="s">
        <v>236</v>
      </c>
      <c r="E46" s="112" t="s">
        <v>237</v>
      </c>
      <c r="F46" s="111" t="s">
        <v>86</v>
      </c>
      <c r="G46" s="112" t="s">
        <v>29</v>
      </c>
      <c r="H46" s="112" t="s">
        <v>30</v>
      </c>
      <c r="I46" s="98" t="s">
        <v>232</v>
      </c>
    </row>
    <row r="47" spans="1:9" ht="15" customHeight="1">
      <c r="A47" s="138" t="s">
        <v>325</v>
      </c>
      <c r="B47" s="139">
        <v>44</v>
      </c>
      <c r="C47" s="111" t="s">
        <v>134</v>
      </c>
      <c r="D47" s="112" t="s">
        <v>37</v>
      </c>
      <c r="E47" s="112" t="s">
        <v>38</v>
      </c>
      <c r="F47" s="111" t="s">
        <v>86</v>
      </c>
      <c r="G47" s="112" t="s">
        <v>148</v>
      </c>
      <c r="H47" s="112" t="s">
        <v>135</v>
      </c>
      <c r="I47" s="98" t="s">
        <v>233</v>
      </c>
    </row>
    <row r="48" spans="1:9" ht="15" customHeight="1">
      <c r="A48" s="138" t="s">
        <v>326</v>
      </c>
      <c r="B48" s="139">
        <v>45</v>
      </c>
      <c r="C48" s="111" t="s">
        <v>134</v>
      </c>
      <c r="D48" s="112" t="s">
        <v>240</v>
      </c>
      <c r="E48" s="112" t="s">
        <v>2</v>
      </c>
      <c r="F48" s="111" t="s">
        <v>86</v>
      </c>
      <c r="G48" s="112" t="s">
        <v>138</v>
      </c>
      <c r="H48" s="112" t="s">
        <v>241</v>
      </c>
      <c r="I48" s="98" t="s">
        <v>235</v>
      </c>
    </row>
    <row r="49" spans="1:9" ht="15" customHeight="1">
      <c r="A49" s="138" t="s">
        <v>327</v>
      </c>
      <c r="B49" s="139">
        <v>46</v>
      </c>
      <c r="C49" s="111" t="s">
        <v>134</v>
      </c>
      <c r="D49" s="112" t="s">
        <v>243</v>
      </c>
      <c r="E49" s="112" t="s">
        <v>244</v>
      </c>
      <c r="F49" s="111" t="s">
        <v>86</v>
      </c>
      <c r="G49" s="112" t="s">
        <v>138</v>
      </c>
      <c r="H49" s="112" t="s">
        <v>135</v>
      </c>
      <c r="I49" s="98" t="s">
        <v>238</v>
      </c>
    </row>
    <row r="50" spans="1:9" ht="15" customHeight="1">
      <c r="A50" s="138" t="s">
        <v>328</v>
      </c>
      <c r="B50" s="139">
        <v>47</v>
      </c>
      <c r="C50" s="111" t="s">
        <v>144</v>
      </c>
      <c r="D50" s="112" t="s">
        <v>246</v>
      </c>
      <c r="E50" s="112" t="s">
        <v>247</v>
      </c>
      <c r="F50" s="111" t="s">
        <v>86</v>
      </c>
      <c r="G50" s="112" t="s">
        <v>53</v>
      </c>
      <c r="H50" s="112" t="s">
        <v>248</v>
      </c>
      <c r="I50" s="98" t="s">
        <v>239</v>
      </c>
    </row>
    <row r="51" spans="1:9" ht="15" customHeight="1">
      <c r="A51" s="138" t="s">
        <v>329</v>
      </c>
      <c r="B51" s="139">
        <v>48</v>
      </c>
      <c r="C51" s="111" t="s">
        <v>144</v>
      </c>
      <c r="D51" s="112" t="s">
        <v>4</v>
      </c>
      <c r="E51" s="112" t="s">
        <v>5</v>
      </c>
      <c r="F51" s="111" t="s">
        <v>86</v>
      </c>
      <c r="G51" s="112" t="s">
        <v>94</v>
      </c>
      <c r="H51" s="112" t="s">
        <v>43</v>
      </c>
      <c r="I51" s="98" t="s">
        <v>242</v>
      </c>
    </row>
    <row r="52" spans="1:9" ht="15" customHeight="1">
      <c r="A52" s="138" t="s">
        <v>330</v>
      </c>
      <c r="B52" s="139">
        <v>49</v>
      </c>
      <c r="C52" s="111" t="s">
        <v>144</v>
      </c>
      <c r="D52" s="112" t="s">
        <v>7</v>
      </c>
      <c r="E52" s="112" t="s">
        <v>8</v>
      </c>
      <c r="F52" s="111" t="s">
        <v>86</v>
      </c>
      <c r="G52" s="112" t="s">
        <v>138</v>
      </c>
      <c r="H52" s="112" t="s">
        <v>9</v>
      </c>
      <c r="I52" s="98" t="s">
        <v>245</v>
      </c>
    </row>
    <row r="53" spans="1:9" ht="15" customHeight="1">
      <c r="A53" s="138" t="s">
        <v>331</v>
      </c>
      <c r="B53" s="139">
        <v>50</v>
      </c>
      <c r="C53" s="111" t="s">
        <v>144</v>
      </c>
      <c r="D53" s="112" t="s">
        <v>252</v>
      </c>
      <c r="E53" s="112" t="s">
        <v>253</v>
      </c>
      <c r="F53" s="111" t="s">
        <v>86</v>
      </c>
      <c r="G53" s="112" t="s">
        <v>254</v>
      </c>
      <c r="H53" s="112" t="s">
        <v>6</v>
      </c>
      <c r="I53" s="98" t="s">
        <v>249</v>
      </c>
    </row>
    <row r="54" spans="1:9" ht="15" customHeight="1">
      <c r="A54" s="138" t="s">
        <v>332</v>
      </c>
      <c r="B54" s="139">
        <v>52</v>
      </c>
      <c r="C54" s="111" t="s">
        <v>144</v>
      </c>
      <c r="D54" s="112" t="s">
        <v>257</v>
      </c>
      <c r="E54" s="112" t="s">
        <v>258</v>
      </c>
      <c r="F54" s="111" t="s">
        <v>86</v>
      </c>
      <c r="G54" s="112" t="s">
        <v>109</v>
      </c>
      <c r="H54" s="112" t="s">
        <v>28</v>
      </c>
      <c r="I54" s="98" t="s">
        <v>250</v>
      </c>
    </row>
    <row r="55" spans="1:9" ht="15" customHeight="1">
      <c r="A55" s="138" t="s">
        <v>333</v>
      </c>
      <c r="B55" s="139">
        <v>53</v>
      </c>
      <c r="C55" s="111" t="s">
        <v>144</v>
      </c>
      <c r="D55" s="112" t="s">
        <v>40</v>
      </c>
      <c r="E55" s="112" t="s">
        <v>41</v>
      </c>
      <c r="F55" s="111" t="s">
        <v>86</v>
      </c>
      <c r="G55" s="112" t="s">
        <v>94</v>
      </c>
      <c r="H55" s="112" t="s">
        <v>42</v>
      </c>
      <c r="I55" s="98" t="s">
        <v>251</v>
      </c>
    </row>
    <row r="56" spans="1:9" ht="15" customHeight="1">
      <c r="A56" s="138" t="s">
        <v>334</v>
      </c>
      <c r="B56" s="139">
        <v>54</v>
      </c>
      <c r="C56" s="111" t="s">
        <v>144</v>
      </c>
      <c r="D56" s="112" t="s">
        <v>12</v>
      </c>
      <c r="E56" s="112" t="s">
        <v>13</v>
      </c>
      <c r="F56" s="111" t="s">
        <v>86</v>
      </c>
      <c r="G56" s="112" t="s">
        <v>109</v>
      </c>
      <c r="H56" s="112" t="s">
        <v>50</v>
      </c>
      <c r="I56" s="98" t="s">
        <v>255</v>
      </c>
    </row>
    <row r="57" spans="1:9" ht="15" customHeight="1">
      <c r="A57" s="138" t="s">
        <v>335</v>
      </c>
      <c r="B57" s="139">
        <v>55</v>
      </c>
      <c r="C57" s="111" t="s">
        <v>144</v>
      </c>
      <c r="D57" s="112" t="s">
        <v>262</v>
      </c>
      <c r="E57" s="112" t="s">
        <v>263</v>
      </c>
      <c r="F57" s="111" t="s">
        <v>86</v>
      </c>
      <c r="G57" s="112" t="s">
        <v>158</v>
      </c>
      <c r="H57" s="112" t="s">
        <v>264</v>
      </c>
      <c r="I57" s="98" t="s">
        <v>256</v>
      </c>
    </row>
    <row r="58" spans="1:9" ht="15" customHeight="1">
      <c r="A58" s="138" t="s">
        <v>336</v>
      </c>
      <c r="B58" s="139">
        <v>56</v>
      </c>
      <c r="C58" s="111" t="s">
        <v>134</v>
      </c>
      <c r="D58" s="112" t="s">
        <v>266</v>
      </c>
      <c r="E58" s="112" t="s">
        <v>267</v>
      </c>
      <c r="F58" s="111" t="s">
        <v>86</v>
      </c>
      <c r="G58" s="112" t="s">
        <v>268</v>
      </c>
      <c r="H58" s="112" t="s">
        <v>269</v>
      </c>
      <c r="I58" s="98" t="s">
        <v>259</v>
      </c>
    </row>
    <row r="59" spans="1:9" ht="15" customHeight="1">
      <c r="A59" s="138" t="s">
        <v>337</v>
      </c>
      <c r="B59" s="139">
        <v>57</v>
      </c>
      <c r="C59" s="111" t="s">
        <v>140</v>
      </c>
      <c r="D59" s="112" t="s">
        <v>10</v>
      </c>
      <c r="E59" s="112" t="s">
        <v>11</v>
      </c>
      <c r="F59" s="111" t="s">
        <v>86</v>
      </c>
      <c r="G59" s="112" t="s">
        <v>109</v>
      </c>
      <c r="H59" s="112" t="s">
        <v>28</v>
      </c>
      <c r="I59" s="98" t="s">
        <v>260</v>
      </c>
    </row>
    <row r="60" spans="1:9" ht="15" customHeight="1">
      <c r="A60" s="138" t="s">
        <v>338</v>
      </c>
      <c r="B60" s="139">
        <v>58</v>
      </c>
      <c r="C60" s="111" t="s">
        <v>144</v>
      </c>
      <c r="D60" s="112" t="s">
        <v>270</v>
      </c>
      <c r="E60" s="112" t="s">
        <v>271</v>
      </c>
      <c r="F60" s="111" t="s">
        <v>86</v>
      </c>
      <c r="G60" s="112" t="s">
        <v>94</v>
      </c>
      <c r="H60" s="112" t="s">
        <v>39</v>
      </c>
      <c r="I60" s="98" t="s">
        <v>261</v>
      </c>
    </row>
    <row r="61" spans="1:9" ht="15" customHeight="1">
      <c r="A61" s="138" t="s">
        <v>339</v>
      </c>
      <c r="B61" s="139">
        <v>59</v>
      </c>
      <c r="C61" s="111" t="s">
        <v>140</v>
      </c>
      <c r="D61" s="112" t="s">
        <v>14</v>
      </c>
      <c r="E61" s="112" t="s">
        <v>15</v>
      </c>
      <c r="F61" s="111" t="s">
        <v>86</v>
      </c>
      <c r="G61" s="112" t="s">
        <v>138</v>
      </c>
      <c r="H61" s="112" t="s">
        <v>18</v>
      </c>
      <c r="I61" s="98" t="s">
        <v>265</v>
      </c>
    </row>
    <row r="62" spans="1:9" ht="12.75">
      <c r="A62" s="207"/>
      <c r="B62" s="208"/>
      <c r="C62" s="114"/>
      <c r="D62" s="114"/>
      <c r="E62" s="114"/>
      <c r="F62" s="166"/>
      <c r="G62" s="114"/>
      <c r="H62" s="114"/>
      <c r="I62" s="114"/>
    </row>
    <row r="63" spans="1:9" ht="12.75">
      <c r="A63" s="165"/>
      <c r="B63" s="114"/>
      <c r="C63" s="114"/>
      <c r="D63" s="114"/>
      <c r="E63" s="114"/>
      <c r="F63" s="166"/>
      <c r="G63" s="114"/>
      <c r="H63" s="114"/>
      <c r="I63" s="114"/>
    </row>
    <row r="64" spans="1:9" ht="12.75">
      <c r="A64" s="165"/>
      <c r="B64" s="114"/>
      <c r="C64" s="114"/>
      <c r="D64" s="114"/>
      <c r="E64" s="114"/>
      <c r="F64" s="166"/>
      <c r="G64" s="114"/>
      <c r="H64" s="114"/>
      <c r="I64" s="114"/>
    </row>
    <row r="65" spans="1:9" ht="12.75">
      <c r="A65" s="165"/>
      <c r="B65" s="114"/>
      <c r="C65" s="114"/>
      <c r="D65" s="114"/>
      <c r="E65" s="114"/>
      <c r="F65" s="166"/>
      <c r="G65" s="114"/>
      <c r="H65" s="114"/>
      <c r="I65" s="114"/>
    </row>
    <row r="66" spans="1:9" ht="12.75">
      <c r="A66" s="165"/>
      <c r="B66" s="114"/>
      <c r="C66" s="114"/>
      <c r="D66" s="114"/>
      <c r="E66" s="114"/>
      <c r="F66" s="166"/>
      <c r="G66" s="114"/>
      <c r="H66" s="114"/>
      <c r="I66" s="114"/>
    </row>
    <row r="67" spans="1:9" ht="12.75">
      <c r="A67" s="165"/>
      <c r="B67" s="114"/>
      <c r="C67" s="114"/>
      <c r="D67" s="114"/>
      <c r="E67" s="114"/>
      <c r="F67" s="166"/>
      <c r="G67" s="114"/>
      <c r="H67" s="114"/>
      <c r="I67" s="114"/>
    </row>
    <row r="68" spans="1:9" ht="12.75">
      <c r="A68" s="165"/>
      <c r="B68" s="114"/>
      <c r="C68" s="114"/>
      <c r="D68" s="114"/>
      <c r="E68" s="114"/>
      <c r="F68" s="166"/>
      <c r="G68" s="114"/>
      <c r="H68" s="114"/>
      <c r="I68" s="114"/>
    </row>
    <row r="69" spans="1:9" ht="12.75">
      <c r="A69" s="165"/>
      <c r="B69" s="114"/>
      <c r="C69" s="114"/>
      <c r="D69" s="114"/>
      <c r="E69" s="114"/>
      <c r="F69" s="166"/>
      <c r="G69" s="114"/>
      <c r="H69" s="114"/>
      <c r="I69" s="114"/>
    </row>
    <row r="70" spans="1:9" ht="12.75">
      <c r="A70" s="165"/>
      <c r="B70" s="114"/>
      <c r="C70" s="114"/>
      <c r="D70" s="114"/>
      <c r="E70" s="114"/>
      <c r="F70" s="166"/>
      <c r="G70" s="114"/>
      <c r="H70" s="114"/>
      <c r="I70" s="114"/>
    </row>
    <row r="71" spans="1:9" ht="12.75">
      <c r="A71" s="165"/>
      <c r="B71" s="114"/>
      <c r="C71" s="114"/>
      <c r="D71" s="114"/>
      <c r="E71" s="114"/>
      <c r="F71" s="166"/>
      <c r="G71" s="114"/>
      <c r="H71" s="114"/>
      <c r="I71" s="114"/>
    </row>
    <row r="72" spans="1:9" ht="12.75">
      <c r="A72" s="165"/>
      <c r="B72" s="114"/>
      <c r="C72" s="114"/>
      <c r="D72" s="114"/>
      <c r="E72" s="114"/>
      <c r="F72" s="166"/>
      <c r="G72" s="114"/>
      <c r="H72" s="114"/>
      <c r="I72" s="114"/>
    </row>
    <row r="73" spans="1:9" ht="12.75">
      <c r="A73" s="165"/>
      <c r="B73" s="114"/>
      <c r="C73" s="114"/>
      <c r="D73" s="114"/>
      <c r="E73" s="114"/>
      <c r="F73" s="166"/>
      <c r="G73" s="114"/>
      <c r="H73" s="114"/>
      <c r="I73" s="114"/>
    </row>
    <row r="74" spans="1:9" ht="12.75">
      <c r="A74" s="165"/>
      <c r="B74" s="114"/>
      <c r="C74" s="114"/>
      <c r="D74" s="114"/>
      <c r="E74" s="114"/>
      <c r="F74" s="166"/>
      <c r="G74" s="114"/>
      <c r="H74" s="114"/>
      <c r="I74" s="114"/>
    </row>
    <row r="75" spans="1:9" ht="12.75">
      <c r="A75" s="165"/>
      <c r="B75" s="114"/>
      <c r="C75" s="114"/>
      <c r="D75" s="114"/>
      <c r="E75" s="114"/>
      <c r="F75" s="166"/>
      <c r="G75" s="114"/>
      <c r="H75" s="114"/>
      <c r="I75" s="114"/>
    </row>
    <row r="76" spans="1:9" ht="12.75">
      <c r="A76" s="165"/>
      <c r="B76" s="114"/>
      <c r="C76" s="114"/>
      <c r="D76" s="114"/>
      <c r="E76" s="114"/>
      <c r="F76" s="166"/>
      <c r="G76" s="114"/>
      <c r="H76" s="114"/>
      <c r="I76" s="114"/>
    </row>
    <row r="77" spans="1:9" ht="12.75">
      <c r="A77" s="165"/>
      <c r="B77" s="114"/>
      <c r="C77" s="114"/>
      <c r="D77" s="114"/>
      <c r="E77" s="114"/>
      <c r="F77" s="166"/>
      <c r="G77" s="114"/>
      <c r="H77" s="114"/>
      <c r="I77" s="114"/>
    </row>
    <row r="78" spans="1:9" ht="12.75">
      <c r="A78" s="165"/>
      <c r="B78" s="114"/>
      <c r="C78" s="114"/>
      <c r="D78" s="114"/>
      <c r="E78" s="114"/>
      <c r="F78" s="166"/>
      <c r="G78" s="114"/>
      <c r="H78" s="114"/>
      <c r="I78" s="114"/>
    </row>
    <row r="79" spans="1:9" ht="12.75">
      <c r="A79" s="165"/>
      <c r="B79" s="114"/>
      <c r="C79" s="114"/>
      <c r="D79" s="114"/>
      <c r="E79" s="114"/>
      <c r="F79" s="166"/>
      <c r="G79" s="114"/>
      <c r="H79" s="114"/>
      <c r="I79" s="114"/>
    </row>
    <row r="80" spans="1:9" ht="12.75">
      <c r="A80" s="165"/>
      <c r="B80" s="114"/>
      <c r="C80" s="114"/>
      <c r="D80" s="114"/>
      <c r="E80" s="114"/>
      <c r="F80" s="166"/>
      <c r="G80" s="114"/>
      <c r="H80" s="114"/>
      <c r="I80" s="114"/>
    </row>
    <row r="81" spans="1:9" ht="12.75">
      <c r="A81" s="165"/>
      <c r="B81" s="114"/>
      <c r="C81" s="114"/>
      <c r="D81" s="114"/>
      <c r="E81" s="114"/>
      <c r="F81" s="166"/>
      <c r="G81" s="114"/>
      <c r="H81" s="114"/>
      <c r="I81" s="114"/>
    </row>
    <row r="82" spans="1:9" ht="12.75">
      <c r="A82" s="165"/>
      <c r="B82" s="114"/>
      <c r="C82" s="114"/>
      <c r="D82" s="114"/>
      <c r="E82" s="114"/>
      <c r="F82" s="166"/>
      <c r="G82" s="114"/>
      <c r="H82" s="114"/>
      <c r="I82" s="114"/>
    </row>
    <row r="83" spans="1:9" ht="12.75">
      <c r="A83" s="165"/>
      <c r="B83" s="114"/>
      <c r="C83" s="114"/>
      <c r="D83" s="114"/>
      <c r="E83" s="114"/>
      <c r="F83" s="166"/>
      <c r="G83" s="114"/>
      <c r="H83" s="114"/>
      <c r="I83" s="114"/>
    </row>
    <row r="84" spans="1:9" ht="12.75">
      <c r="A84" s="165"/>
      <c r="B84" s="114"/>
      <c r="C84" s="114"/>
      <c r="D84" s="114"/>
      <c r="E84" s="114"/>
      <c r="F84" s="166"/>
      <c r="G84" s="114"/>
      <c r="H84" s="114"/>
      <c r="I84" s="114"/>
    </row>
    <row r="85" spans="1:9" ht="12.75">
      <c r="A85" s="165"/>
      <c r="B85" s="114"/>
      <c r="C85" s="114"/>
      <c r="D85" s="114"/>
      <c r="E85" s="114"/>
      <c r="F85" s="166"/>
      <c r="G85" s="114"/>
      <c r="H85" s="114"/>
      <c r="I85" s="114"/>
    </row>
    <row r="86" spans="1:9" ht="12.75">
      <c r="A86" s="165"/>
      <c r="B86" s="114"/>
      <c r="C86" s="114"/>
      <c r="D86" s="114"/>
      <c r="E86" s="114"/>
      <c r="F86" s="166"/>
      <c r="G86" s="114"/>
      <c r="H86" s="114"/>
      <c r="I86" s="114"/>
    </row>
    <row r="87" spans="1:9" ht="12.75">
      <c r="A87" s="165"/>
      <c r="B87" s="114"/>
      <c r="C87" s="114"/>
      <c r="D87" s="114"/>
      <c r="E87" s="114"/>
      <c r="F87" s="166"/>
      <c r="G87" s="114"/>
      <c r="H87" s="114"/>
      <c r="I87" s="114"/>
    </row>
    <row r="88" spans="1:9" ht="12.75">
      <c r="A88" s="165"/>
      <c r="B88" s="114"/>
      <c r="C88" s="114"/>
      <c r="D88" s="114"/>
      <c r="E88" s="114"/>
      <c r="F88" s="166"/>
      <c r="G88" s="114"/>
      <c r="H88" s="114"/>
      <c r="I88" s="114"/>
    </row>
    <row r="89" spans="1:9" ht="12.75">
      <c r="A89" s="165"/>
      <c r="B89" s="114"/>
      <c r="C89" s="114"/>
      <c r="D89" s="114"/>
      <c r="E89" s="114"/>
      <c r="F89" s="166"/>
      <c r="G89" s="114"/>
      <c r="H89" s="114"/>
      <c r="I89" s="114"/>
    </row>
    <row r="90" spans="1:9" ht="12.75">
      <c r="A90" s="165"/>
      <c r="B90" s="114"/>
      <c r="C90" s="114"/>
      <c r="D90" s="114"/>
      <c r="E90" s="114"/>
      <c r="F90" s="166"/>
      <c r="G90" s="114"/>
      <c r="H90" s="114"/>
      <c r="I90" s="114"/>
    </row>
    <row r="91" spans="1:9" ht="12.75">
      <c r="A91" s="165"/>
      <c r="B91" s="114"/>
      <c r="C91" s="114"/>
      <c r="D91" s="114"/>
      <c r="E91" s="114"/>
      <c r="F91" s="166"/>
      <c r="G91" s="114"/>
      <c r="H91" s="114"/>
      <c r="I91" s="114"/>
    </row>
    <row r="92" spans="1:9" ht="12.75">
      <c r="A92" s="165"/>
      <c r="B92" s="114"/>
      <c r="C92" s="114"/>
      <c r="D92" s="114"/>
      <c r="E92" s="114"/>
      <c r="F92" s="166"/>
      <c r="G92" s="114"/>
      <c r="H92" s="114"/>
      <c r="I92" s="114"/>
    </row>
    <row r="93" spans="1:9" ht="12.75">
      <c r="A93" s="165"/>
      <c r="B93" s="114"/>
      <c r="C93" s="114"/>
      <c r="D93" s="114"/>
      <c r="E93" s="114"/>
      <c r="F93" s="166"/>
      <c r="G93" s="114"/>
      <c r="H93" s="114"/>
      <c r="I93" s="114"/>
    </row>
    <row r="94" spans="1:9" ht="12.75">
      <c r="A94" s="165"/>
      <c r="B94" s="114"/>
      <c r="C94" s="114"/>
      <c r="D94" s="114"/>
      <c r="E94" s="114"/>
      <c r="F94" s="166"/>
      <c r="G94" s="114"/>
      <c r="H94" s="114"/>
      <c r="I94" s="114"/>
    </row>
    <row r="95" spans="1:9" ht="12.75">
      <c r="A95" s="165"/>
      <c r="B95" s="114"/>
      <c r="C95" s="114"/>
      <c r="D95" s="114"/>
      <c r="E95" s="114"/>
      <c r="F95" s="166"/>
      <c r="G95" s="114"/>
      <c r="H95" s="114"/>
      <c r="I95" s="114"/>
    </row>
    <row r="96" spans="1:9" ht="12.75">
      <c r="A96" s="165"/>
      <c r="B96" s="114"/>
      <c r="C96" s="114"/>
      <c r="D96" s="114"/>
      <c r="E96" s="114"/>
      <c r="F96" s="166"/>
      <c r="G96" s="114"/>
      <c r="H96" s="114"/>
      <c r="I96" s="114"/>
    </row>
    <row r="97" spans="1:9" ht="12.75">
      <c r="A97" s="165"/>
      <c r="B97" s="114"/>
      <c r="C97" s="114"/>
      <c r="D97" s="114"/>
      <c r="E97" s="114"/>
      <c r="F97" s="166"/>
      <c r="G97" s="114"/>
      <c r="H97" s="114"/>
      <c r="I97" s="114"/>
    </row>
    <row r="98" spans="1:9" ht="12.75">
      <c r="A98" s="165"/>
      <c r="B98" s="114"/>
      <c r="C98" s="114"/>
      <c r="D98" s="114"/>
      <c r="E98" s="114"/>
      <c r="F98" s="166"/>
      <c r="G98" s="114"/>
      <c r="H98" s="114"/>
      <c r="I98" s="114"/>
    </row>
    <row r="99" spans="1:9" ht="12.75">
      <c r="A99" s="165"/>
      <c r="B99" s="114"/>
      <c r="C99" s="114"/>
      <c r="D99" s="114"/>
      <c r="E99" s="114"/>
      <c r="F99" s="166"/>
      <c r="G99" s="114"/>
      <c r="H99" s="114"/>
      <c r="I99" s="114"/>
    </row>
    <row r="100" spans="1:9" ht="12.75">
      <c r="A100" s="165"/>
      <c r="B100" s="114"/>
      <c r="C100" s="114"/>
      <c r="D100" s="114"/>
      <c r="E100" s="114"/>
      <c r="F100" s="166"/>
      <c r="G100" s="114"/>
      <c r="H100" s="114"/>
      <c r="I100" s="114"/>
    </row>
    <row r="101" spans="1:9" ht="12.75">
      <c r="A101" s="165"/>
      <c r="B101" s="114"/>
      <c r="C101" s="114"/>
      <c r="D101" s="114"/>
      <c r="E101" s="114"/>
      <c r="F101" s="166"/>
      <c r="G101" s="114"/>
      <c r="H101" s="114"/>
      <c r="I101" s="114"/>
    </row>
    <row r="102" spans="1:9" ht="12.75">
      <c r="A102" s="165"/>
      <c r="B102" s="114"/>
      <c r="C102" s="114"/>
      <c r="D102" s="114"/>
      <c r="E102" s="114"/>
      <c r="F102" s="166"/>
      <c r="G102" s="114"/>
      <c r="H102" s="114"/>
      <c r="I102" s="114"/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C1:F19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5" t="str">
        <f>Startlist!$F1</f>
        <v> </v>
      </c>
    </row>
    <row r="2" ht="15.75">
      <c r="D2" s="1" t="str">
        <f>Startlist!$F2</f>
        <v>UKU-Mulgi Ralli 2012</v>
      </c>
    </row>
    <row r="3" ht="15">
      <c r="D3" s="65" t="str">
        <f>Startlist!$F3</f>
        <v>14.-15.09.2012</v>
      </c>
    </row>
    <row r="4" ht="15">
      <c r="D4" s="65" t="str">
        <f>Startlist!$F4</f>
        <v>Viljandimaa</v>
      </c>
    </row>
    <row r="6" spans="5:6" ht="12.75">
      <c r="E6" s="143"/>
      <c r="F6" s="144"/>
    </row>
    <row r="7" spans="5:6" ht="12.75">
      <c r="E7" s="144"/>
      <c r="F7" s="144"/>
    </row>
    <row r="8" spans="3:6" ht="12.75">
      <c r="C8" s="69" t="s">
        <v>83</v>
      </c>
      <c r="D8" s="70"/>
      <c r="E8" s="71" t="s">
        <v>91</v>
      </c>
      <c r="F8" s="145"/>
    </row>
    <row r="9" spans="3:6" ht="19.5" customHeight="1">
      <c r="C9" s="191" t="s">
        <v>102</v>
      </c>
      <c r="D9" s="192"/>
      <c r="E9" s="193">
        <v>1</v>
      </c>
      <c r="F9" s="146"/>
    </row>
    <row r="10" spans="3:6" ht="19.5" customHeight="1">
      <c r="C10" s="191" t="s">
        <v>99</v>
      </c>
      <c r="D10" s="192"/>
      <c r="E10" s="193">
        <v>10</v>
      </c>
      <c r="F10" s="147"/>
    </row>
    <row r="11" spans="3:6" ht="19.5" customHeight="1">
      <c r="C11" s="191" t="s">
        <v>128</v>
      </c>
      <c r="D11" s="192"/>
      <c r="E11" s="193">
        <v>1</v>
      </c>
      <c r="F11" s="147"/>
    </row>
    <row r="12" spans="3:6" ht="19.5" customHeight="1">
      <c r="C12" s="191" t="s">
        <v>103</v>
      </c>
      <c r="D12" s="192"/>
      <c r="E12" s="193">
        <v>2</v>
      </c>
      <c r="F12" s="147"/>
    </row>
    <row r="13" spans="3:6" ht="19.5" customHeight="1">
      <c r="C13" s="191" t="s">
        <v>84</v>
      </c>
      <c r="D13" s="192"/>
      <c r="E13" s="193">
        <v>4</v>
      </c>
      <c r="F13" s="147"/>
    </row>
    <row r="14" spans="3:6" ht="19.5" customHeight="1">
      <c r="C14" s="191" t="s">
        <v>118</v>
      </c>
      <c r="D14" s="192"/>
      <c r="E14" s="193">
        <v>3</v>
      </c>
      <c r="F14" s="147"/>
    </row>
    <row r="15" spans="3:6" ht="19.5" customHeight="1">
      <c r="C15" s="191" t="s">
        <v>129</v>
      </c>
      <c r="D15" s="192"/>
      <c r="E15" s="193">
        <v>6</v>
      </c>
      <c r="F15" s="147"/>
    </row>
    <row r="16" spans="3:6" ht="19.5" customHeight="1">
      <c r="C16" s="191" t="s">
        <v>134</v>
      </c>
      <c r="D16" s="192"/>
      <c r="E16" s="193">
        <v>8</v>
      </c>
      <c r="F16" s="147"/>
    </row>
    <row r="17" spans="3:6" ht="19.5" customHeight="1">
      <c r="C17" s="191" t="s">
        <v>144</v>
      </c>
      <c r="D17" s="192"/>
      <c r="E17" s="193">
        <v>14</v>
      </c>
      <c r="F17" s="194"/>
    </row>
    <row r="18" spans="3:6" ht="19.5" customHeight="1">
      <c r="C18" s="191" t="s">
        <v>140</v>
      </c>
      <c r="D18" s="192"/>
      <c r="E18" s="193">
        <v>5</v>
      </c>
      <c r="F18" s="147"/>
    </row>
    <row r="19" spans="3:5" ht="19.5" customHeight="1">
      <c r="C19" s="67" t="s">
        <v>85</v>
      </c>
      <c r="D19" s="66"/>
      <c r="E19" s="68">
        <f>SUM(E9:E18)</f>
        <v>54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H42"/>
  <sheetViews>
    <sheetView workbookViewId="0" topLeftCell="A1">
      <selection activeCell="B55" sqref="B55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0" customWidth="1"/>
  </cols>
  <sheetData>
    <row r="1" spans="1:8" ht="15">
      <c r="A1" s="241" t="str">
        <f>Startlist!$F1</f>
        <v> </v>
      </c>
      <c r="B1" s="241"/>
      <c r="C1" s="241"/>
      <c r="D1" s="241"/>
      <c r="E1" s="241"/>
      <c r="F1" s="241"/>
      <c r="G1" s="241"/>
      <c r="H1" s="241"/>
    </row>
    <row r="2" spans="1:8" ht="15.75">
      <c r="A2" s="240" t="str">
        <f>Startlist!$F2</f>
        <v>UKU-Mulgi Ralli 2012</v>
      </c>
      <c r="B2" s="240"/>
      <c r="C2" s="240"/>
      <c r="D2" s="240"/>
      <c r="E2" s="240"/>
      <c r="F2" s="240"/>
      <c r="G2" s="240"/>
      <c r="H2" s="240"/>
    </row>
    <row r="3" spans="1:8" ht="15">
      <c r="A3" s="241" t="str">
        <f>Startlist!$F3</f>
        <v>14.-15.09.2012</v>
      </c>
      <c r="B3" s="241"/>
      <c r="C3" s="241"/>
      <c r="D3" s="241"/>
      <c r="E3" s="241"/>
      <c r="F3" s="241"/>
      <c r="G3" s="241"/>
      <c r="H3" s="241"/>
    </row>
    <row r="4" spans="1:8" ht="15">
      <c r="A4" s="241" t="str">
        <f>Startlist!$F4</f>
        <v>Viljandimaa</v>
      </c>
      <c r="B4" s="241"/>
      <c r="C4" s="241"/>
      <c r="D4" s="241"/>
      <c r="E4" s="241"/>
      <c r="F4" s="241"/>
      <c r="G4" s="241"/>
      <c r="H4" s="241"/>
    </row>
    <row r="5" spans="1:8" ht="15" customHeight="1">
      <c r="A5" s="165"/>
      <c r="B5" s="114"/>
      <c r="C5" s="166"/>
      <c r="D5" s="114"/>
      <c r="E5" s="114"/>
      <c r="F5" s="166"/>
      <c r="G5" s="114"/>
      <c r="H5" s="164"/>
    </row>
    <row r="6" spans="1:8" ht="15">
      <c r="A6" s="165"/>
      <c r="B6" s="167" t="s">
        <v>340</v>
      </c>
      <c r="C6" s="166"/>
      <c r="D6" s="114"/>
      <c r="E6" s="114"/>
      <c r="F6" s="166"/>
      <c r="G6" s="114"/>
      <c r="H6" s="168"/>
    </row>
    <row r="7" spans="2:8" ht="12.75">
      <c r="B7" s="5" t="s">
        <v>65</v>
      </c>
      <c r="C7" s="6" t="s">
        <v>161</v>
      </c>
      <c r="D7" s="7" t="s">
        <v>59</v>
      </c>
      <c r="E7" s="8" t="s">
        <v>60</v>
      </c>
      <c r="F7" s="6"/>
      <c r="G7" s="7" t="s">
        <v>61</v>
      </c>
      <c r="H7" s="161" t="s">
        <v>57</v>
      </c>
    </row>
    <row r="8" spans="1:8" ht="15" customHeight="1">
      <c r="A8" s="188">
        <v>1</v>
      </c>
      <c r="B8" s="162">
        <v>4</v>
      </c>
      <c r="C8" s="187" t="str">
        <f>VLOOKUP(B8,Startlist!B:F,2,FALSE)</f>
        <v>N4</v>
      </c>
      <c r="D8" s="179" t="str">
        <f>CONCATENATE(VLOOKUP(B8,Startlist!B:H,3,FALSE)," / ",VLOOKUP(B8,Startlist!B:H,4,FALSE))</f>
        <v>Siim Plangi / Marek Sarapuu</v>
      </c>
      <c r="E8" s="178" t="str">
        <f>VLOOKUP(B8,Startlist!B:F,5,FALSE)</f>
        <v>EST</v>
      </c>
      <c r="F8" s="179" t="str">
        <f>VLOOKUP(B8,Startlist!B:H,7,FALSE)</f>
        <v>Mitsubishi Lancer Evo 10</v>
      </c>
      <c r="G8" s="179" t="str">
        <f>VLOOKUP(B8,Startlist!B:H,6,FALSE)</f>
        <v>G.M.Racing SK</v>
      </c>
      <c r="H8" s="163" t="str">
        <f>VLOOKUP(B8,Results!B:M,10,FALSE)</f>
        <v>14.28,9</v>
      </c>
    </row>
    <row r="9" spans="1:8" ht="15" customHeight="1">
      <c r="A9" s="188">
        <f>A8+1</f>
        <v>2</v>
      </c>
      <c r="B9" s="162">
        <v>1</v>
      </c>
      <c r="C9" s="187" t="str">
        <f>VLOOKUP(B9,Startlist!B:F,2,FALSE)</f>
        <v>R4</v>
      </c>
      <c r="D9" s="179" t="str">
        <f>CONCATENATE(VLOOKUP(B9,Startlist!B:H,3,FALSE)," / ",VLOOKUP(B9,Startlist!B:H,4,FALSE))</f>
        <v>Alexey Lukyanuk / Alexey Arnautov</v>
      </c>
      <c r="E9" s="178" t="str">
        <f>VLOOKUP(B9,Startlist!B:F,5,FALSE)</f>
        <v>RUS</v>
      </c>
      <c r="F9" s="179" t="str">
        <f>VLOOKUP(B9,Startlist!B:H,7,FALSE)</f>
        <v>Mitsubishi Lancer Evo 10</v>
      </c>
      <c r="G9" s="179" t="str">
        <f>VLOOKUP(B9,Startlist!B:H,6,FALSE)</f>
        <v>Rayban Rally Style</v>
      </c>
      <c r="H9" s="163" t="str">
        <f>VLOOKUP(B9,Results!B:M,10,FALSE)</f>
        <v>14.29,5</v>
      </c>
    </row>
    <row r="10" spans="1:8" ht="15" customHeight="1">
      <c r="A10" s="188">
        <f aca="true" t="shared" si="0" ref="A10:A41">A9+1</f>
        <v>3</v>
      </c>
      <c r="B10" s="162">
        <v>5</v>
      </c>
      <c r="C10" s="187" t="str">
        <f>VLOOKUP(B10,Startlist!B:F,2,FALSE)</f>
        <v>N4</v>
      </c>
      <c r="D10" s="179" t="str">
        <f>CONCATENATE(VLOOKUP(B10,Startlist!B:H,3,FALSE)," / ",VLOOKUP(B10,Startlist!B:H,4,FALSE))</f>
        <v>Timmu Kōrge / Erki Pints</v>
      </c>
      <c r="E10" s="178" t="str">
        <f>VLOOKUP(B10,Startlist!B:F,5,FALSE)</f>
        <v>EST</v>
      </c>
      <c r="F10" s="179" t="str">
        <f>VLOOKUP(B10,Startlist!B:H,7,FALSE)</f>
        <v>Mitsubishi Lancer Evo 9</v>
      </c>
      <c r="G10" s="179" t="str">
        <f>VLOOKUP(B10,Startlist!B:H,6,FALSE)</f>
        <v>Carglass Rally Team</v>
      </c>
      <c r="H10" s="163" t="str">
        <f>VLOOKUP(B10,Results!B:M,10,FALSE)</f>
        <v>14.35,0</v>
      </c>
    </row>
    <row r="11" spans="1:8" ht="15" customHeight="1">
      <c r="A11" s="188">
        <f t="shared" si="0"/>
        <v>4</v>
      </c>
      <c r="B11" s="162">
        <v>8</v>
      </c>
      <c r="C11" s="187" t="str">
        <f>VLOOKUP(B11,Startlist!B:F,2,FALSE)</f>
        <v>N4</v>
      </c>
      <c r="D11" s="179" t="str">
        <f>CONCATENATE(VLOOKUP(B11,Startlist!B:H,3,FALSE)," / ",VLOOKUP(B11,Startlist!B:H,4,FALSE))</f>
        <v>Egon Kaur / Erik Lepikson</v>
      </c>
      <c r="E11" s="178" t="str">
        <f>VLOOKUP(B11,Startlist!B:F,5,FALSE)</f>
        <v>EST</v>
      </c>
      <c r="F11" s="179" t="str">
        <f>VLOOKUP(B11,Startlist!B:H,7,FALSE)</f>
        <v>Subaru Impreza</v>
      </c>
      <c r="G11" s="179" t="str">
        <f>VLOOKUP(B11,Startlist!B:H,6,FALSE)</f>
        <v>Carglass Rally Team</v>
      </c>
      <c r="H11" s="163" t="str">
        <f>VLOOKUP(B11,Results!B:M,10,FALSE)</f>
        <v>15.11,4</v>
      </c>
    </row>
    <row r="12" spans="1:8" ht="15" customHeight="1">
      <c r="A12" s="188">
        <f t="shared" si="0"/>
        <v>5</v>
      </c>
      <c r="B12" s="162">
        <v>3</v>
      </c>
      <c r="C12" s="187" t="str">
        <f>VLOOKUP(B12,Startlist!B:F,2,FALSE)</f>
        <v>N4</v>
      </c>
      <c r="D12" s="179" t="str">
        <f>CONCATENATE(VLOOKUP(B12,Startlist!B:H,3,FALSE)," / ",VLOOKUP(B12,Startlist!B:H,4,FALSE))</f>
        <v>Rainer Aus / Simo Koskinen</v>
      </c>
      <c r="E12" s="178" t="str">
        <f>VLOOKUP(B12,Startlist!B:F,5,FALSE)</f>
        <v>EST</v>
      </c>
      <c r="F12" s="179" t="str">
        <f>VLOOKUP(B12,Startlist!B:H,7,FALSE)</f>
        <v>Mitsubishi Lancer Evo 9</v>
      </c>
      <c r="G12" s="179" t="str">
        <f>VLOOKUP(B12,Startlist!B:H,6,FALSE)</f>
        <v>Carglass Rally Team</v>
      </c>
      <c r="H12" s="163" t="str">
        <f>VLOOKUP(B12,Results!B:M,10,FALSE)</f>
        <v>15.15,1</v>
      </c>
    </row>
    <row r="13" spans="1:8" ht="15" customHeight="1">
      <c r="A13" s="188">
        <f t="shared" si="0"/>
        <v>6</v>
      </c>
      <c r="B13" s="162">
        <v>23</v>
      </c>
      <c r="C13" s="187" t="str">
        <f>VLOOKUP(B13,Startlist!B:F,2,FALSE)</f>
        <v>A8</v>
      </c>
      <c r="D13" s="179" t="str">
        <f>CONCATENATE(VLOOKUP(B13,Startlist!B:H,3,FALSE)," / ",VLOOKUP(B13,Startlist!B:H,4,FALSE))</f>
        <v>Allan Ilves / Meelis Orgla</v>
      </c>
      <c r="E13" s="178" t="str">
        <f>VLOOKUP(B13,Startlist!B:F,5,FALSE)</f>
        <v>EST</v>
      </c>
      <c r="F13" s="179" t="str">
        <f>VLOOKUP(B13,Startlist!B:H,7,FALSE)</f>
        <v>Mitsubishi Lancer Evo 8</v>
      </c>
      <c r="G13" s="179" t="str">
        <f>VLOOKUP(B13,Startlist!B:H,6,FALSE)</f>
        <v>Laitserallypark</v>
      </c>
      <c r="H13" s="163" t="str">
        <f>VLOOKUP(B13,Results!B:M,10,FALSE)</f>
        <v>15.55,1</v>
      </c>
    </row>
    <row r="14" spans="1:8" ht="15" customHeight="1">
      <c r="A14" s="188">
        <f t="shared" si="0"/>
        <v>7</v>
      </c>
      <c r="B14" s="162">
        <v>25</v>
      </c>
      <c r="C14" s="187" t="str">
        <f>VLOOKUP(B14,Startlist!B:F,2,FALSE)</f>
        <v>E12</v>
      </c>
      <c r="D14" s="179" t="str">
        <f>CONCATENATE(VLOOKUP(B14,Startlist!B:H,3,FALSE)," / ",VLOOKUP(B14,Startlist!B:H,4,FALSE))</f>
        <v>Mait Koosa / Robert Loshtshenikov</v>
      </c>
      <c r="E14" s="178" t="str">
        <f>VLOOKUP(B14,Startlist!B:F,5,FALSE)</f>
        <v>EST</v>
      </c>
      <c r="F14" s="179" t="str">
        <f>VLOOKUP(B14,Startlist!B:H,7,FALSE)</f>
        <v>Mitsubishi Lancer Evo 6</v>
      </c>
      <c r="G14" s="179" t="str">
        <f>VLOOKUP(B14,Startlist!B:H,6,FALSE)</f>
        <v>PSC Motorsport</v>
      </c>
      <c r="H14" s="163" t="str">
        <f>VLOOKUP(B14,Results!B:M,10,FALSE)</f>
        <v>15.57,4</v>
      </c>
    </row>
    <row r="15" spans="1:8" ht="15" customHeight="1">
      <c r="A15" s="188">
        <f t="shared" si="0"/>
        <v>8</v>
      </c>
      <c r="B15" s="162">
        <v>24</v>
      </c>
      <c r="C15" s="187" t="str">
        <f>VLOOKUP(B15,Startlist!B:F,2,FALSE)</f>
        <v>E12</v>
      </c>
      <c r="D15" s="179" t="str">
        <f>CONCATENATE(VLOOKUP(B15,Startlist!B:H,3,FALSE)," / ",VLOOKUP(B15,Startlist!B:H,4,FALSE))</f>
        <v>Raul Viilo / Taivo Tuusis</v>
      </c>
      <c r="E15" s="178" t="str">
        <f>VLOOKUP(B15,Startlist!B:F,5,FALSE)</f>
        <v>EST</v>
      </c>
      <c r="F15" s="179" t="str">
        <f>VLOOKUP(B15,Startlist!B:H,7,FALSE)</f>
        <v>Subaru Impreza WRX STI</v>
      </c>
      <c r="G15" s="179" t="str">
        <f>VLOOKUP(B15,Startlist!B:H,6,FALSE)</f>
        <v>G.M.Racing SK</v>
      </c>
      <c r="H15" s="163" t="str">
        <f>VLOOKUP(B15,Results!B:M,10,FALSE)</f>
        <v>15.58,0</v>
      </c>
    </row>
    <row r="16" spans="1:8" ht="15" customHeight="1">
      <c r="A16" s="188">
        <f t="shared" si="0"/>
        <v>9</v>
      </c>
      <c r="B16" s="162">
        <v>12</v>
      </c>
      <c r="C16" s="187" t="str">
        <f>VLOOKUP(B16,Startlist!B:F,2,FALSE)</f>
        <v>E11</v>
      </c>
      <c r="D16" s="179" t="str">
        <f>CONCATENATE(VLOOKUP(B16,Startlist!B:H,3,FALSE)," / ",VLOOKUP(B16,Startlist!B:H,4,FALSE))</f>
        <v>Ago Ahu / Kalle Ahu</v>
      </c>
      <c r="E16" s="178" t="str">
        <f>VLOOKUP(B16,Startlist!B:F,5,FALSE)</f>
        <v>EST</v>
      </c>
      <c r="F16" s="179" t="str">
        <f>VLOOKUP(B16,Startlist!B:H,7,FALSE)</f>
        <v>BMW M3</v>
      </c>
      <c r="G16" s="179" t="str">
        <f>VLOOKUP(B16,Startlist!B:H,6,FALSE)</f>
        <v>Sar-Tech Motorsport</v>
      </c>
      <c r="H16" s="163" t="str">
        <f>VLOOKUP(B16,Results!B:M,10,FALSE)</f>
        <v>16.16,7</v>
      </c>
    </row>
    <row r="17" spans="1:8" ht="15" customHeight="1">
      <c r="A17" s="188">
        <f t="shared" si="0"/>
        <v>10</v>
      </c>
      <c r="B17" s="162">
        <v>37</v>
      </c>
      <c r="C17" s="187" t="str">
        <f>VLOOKUP(B17,Startlist!B:F,2,FALSE)</f>
        <v>E12</v>
      </c>
      <c r="D17" s="179" t="str">
        <f>CONCATENATE(VLOOKUP(B17,Startlist!B:H,3,FALSE)," / ",VLOOKUP(B17,Startlist!B:H,4,FALSE))</f>
        <v>Arsi Tupits / Ranno Bundsen</v>
      </c>
      <c r="E17" s="178" t="str">
        <f>VLOOKUP(B17,Startlist!B:F,5,FALSE)</f>
        <v>EST</v>
      </c>
      <c r="F17" s="179" t="str">
        <f>VLOOKUP(B17,Startlist!B:H,7,FALSE)</f>
        <v>Mitsubishi Lancer Evo 6</v>
      </c>
      <c r="G17" s="179" t="str">
        <f>VLOOKUP(B17,Startlist!B:H,6,FALSE)</f>
        <v>PSC Motorsport</v>
      </c>
      <c r="H17" s="163" t="str">
        <f>VLOOKUP(B17,Results!B:M,10,FALSE)</f>
        <v>16.20,4</v>
      </c>
    </row>
    <row r="18" spans="1:8" ht="15" customHeight="1">
      <c r="A18" s="188">
        <f t="shared" si="0"/>
        <v>11</v>
      </c>
      <c r="B18" s="162">
        <v>18</v>
      </c>
      <c r="C18" s="187" t="str">
        <f>VLOOKUP(B18,Startlist!B:F,2,FALSE)</f>
        <v>N3</v>
      </c>
      <c r="D18" s="179" t="str">
        <f>CONCATENATE(VLOOKUP(B18,Startlist!B:H,3,FALSE)," / ",VLOOKUP(B18,Startlist!B:H,4,FALSE))</f>
        <v>Kristo Subi / Teele Sepp</v>
      </c>
      <c r="E18" s="178" t="str">
        <f>VLOOKUP(B18,Startlist!B:F,5,FALSE)</f>
        <v>EST</v>
      </c>
      <c r="F18" s="179" t="str">
        <f>VLOOKUP(B18,Startlist!B:H,7,FALSE)</f>
        <v>Honda Civic Type-R</v>
      </c>
      <c r="G18" s="179" t="str">
        <f>VLOOKUP(B18,Startlist!B:H,6,FALSE)</f>
        <v>ECOM Motorsport</v>
      </c>
      <c r="H18" s="163" t="str">
        <f>VLOOKUP(B18,Results!B:M,10,FALSE)</f>
        <v>16.22,2</v>
      </c>
    </row>
    <row r="19" spans="1:8" ht="15" customHeight="1">
      <c r="A19" s="188">
        <f t="shared" si="0"/>
        <v>12</v>
      </c>
      <c r="B19" s="162">
        <v>19</v>
      </c>
      <c r="C19" s="187" t="str">
        <f>VLOOKUP(B19,Startlist!B:F,2,FALSE)</f>
        <v>A6</v>
      </c>
      <c r="D19" s="179" t="str">
        <f>CONCATENATE(VLOOKUP(B19,Startlist!B:H,3,FALSE)," / ",VLOOKUP(B19,Startlist!B:H,4,FALSE))</f>
        <v>Rainer Rohtmets / Rivo Hell</v>
      </c>
      <c r="E19" s="178" t="str">
        <f>VLOOKUP(B19,Startlist!B:F,5,FALSE)</f>
        <v>EST</v>
      </c>
      <c r="F19" s="179" t="str">
        <f>VLOOKUP(B19,Startlist!B:H,7,FALSE)</f>
        <v>Citroen C2 R2 Max</v>
      </c>
      <c r="G19" s="179" t="str">
        <f>VLOOKUP(B19,Startlist!B:H,6,FALSE)</f>
        <v>Printsport</v>
      </c>
      <c r="H19" s="163" t="str">
        <f>VLOOKUP(B19,Results!B:M,10,FALSE)</f>
        <v>16.25,6</v>
      </c>
    </row>
    <row r="20" spans="1:8" ht="15" customHeight="1">
      <c r="A20" s="188">
        <f t="shared" si="0"/>
        <v>13</v>
      </c>
      <c r="B20" s="162">
        <v>14</v>
      </c>
      <c r="C20" s="187" t="str">
        <f>VLOOKUP(B20,Startlist!B:F,2,FALSE)</f>
        <v>E11</v>
      </c>
      <c r="D20" s="179" t="str">
        <f>CONCATENATE(VLOOKUP(B20,Startlist!B:H,3,FALSE)," / ",VLOOKUP(B20,Startlist!B:H,4,FALSE))</f>
        <v>Viljar Ventsel / Kristjan Värv</v>
      </c>
      <c r="E20" s="178" t="str">
        <f>VLOOKUP(B20,Startlist!B:F,5,FALSE)</f>
        <v>EST</v>
      </c>
      <c r="F20" s="179" t="str">
        <f>VLOOKUP(B20,Startlist!B:H,7,FALSE)</f>
        <v>BMW M3</v>
      </c>
      <c r="G20" s="179" t="str">
        <f>VLOOKUP(B20,Startlist!B:H,6,FALSE)</f>
        <v>Carglass Rally Team</v>
      </c>
      <c r="H20" s="163" t="str">
        <f>VLOOKUP(B20,Results!B:M,10,FALSE)</f>
        <v>16.26,8</v>
      </c>
    </row>
    <row r="21" spans="1:8" ht="15" customHeight="1">
      <c r="A21" s="188">
        <f t="shared" si="0"/>
        <v>14</v>
      </c>
      <c r="B21" s="162">
        <v>27</v>
      </c>
      <c r="C21" s="187" t="str">
        <f>VLOOKUP(B21,Startlist!B:F,2,FALSE)</f>
        <v>E12</v>
      </c>
      <c r="D21" s="179" t="str">
        <f>CONCATENATE(VLOOKUP(B21,Startlist!B:H,3,FALSE)," / ",VLOOKUP(B21,Startlist!B:H,4,FALSE))</f>
        <v>Vadim Kuznetsov / Roman Kapustin</v>
      </c>
      <c r="E21" s="178" t="str">
        <f>VLOOKUP(B21,Startlist!B:F,5,FALSE)</f>
        <v>RUS</v>
      </c>
      <c r="F21" s="179" t="str">
        <f>VLOOKUP(B21,Startlist!B:H,7,FALSE)</f>
        <v>Subaru Impreza</v>
      </c>
      <c r="G21" s="179" t="str">
        <f>VLOOKUP(B21,Startlist!B:H,6,FALSE)</f>
        <v>Rayban Rally Style</v>
      </c>
      <c r="H21" s="163" t="str">
        <f>VLOOKUP(B21,Results!B:M,10,FALSE)</f>
        <v>16.30,2</v>
      </c>
    </row>
    <row r="22" spans="1:8" ht="15" customHeight="1">
      <c r="A22" s="188">
        <f t="shared" si="0"/>
        <v>15</v>
      </c>
      <c r="B22" s="162">
        <v>21</v>
      </c>
      <c r="C22" s="187" t="str">
        <f>VLOOKUP(B22,Startlist!B:F,2,FALSE)</f>
        <v>N3</v>
      </c>
      <c r="D22" s="179" t="str">
        <f>CONCATENATE(VLOOKUP(B22,Startlist!B:H,3,FALSE)," / ",VLOOKUP(B22,Startlist!B:H,4,FALSE))</f>
        <v>Vladimir Ivanov / Oleg Zimin</v>
      </c>
      <c r="E22" s="178" t="str">
        <f>VLOOKUP(B22,Startlist!B:F,5,FALSE)</f>
        <v>RUS</v>
      </c>
      <c r="F22" s="179" t="str">
        <f>VLOOKUP(B22,Startlist!B:H,7,FALSE)</f>
        <v>Renault Clio</v>
      </c>
      <c r="G22" s="179" t="str">
        <f>VLOOKUP(B22,Startlist!B:H,6,FALSE)</f>
        <v>PSC Motorsport</v>
      </c>
      <c r="H22" s="163" t="str">
        <f>VLOOKUP(B22,Results!B:M,10,FALSE)</f>
        <v>16.32,3</v>
      </c>
    </row>
    <row r="23" spans="1:8" ht="15" customHeight="1">
      <c r="A23" s="188">
        <f t="shared" si="0"/>
        <v>16</v>
      </c>
      <c r="B23" s="162">
        <v>15</v>
      </c>
      <c r="C23" s="187" t="str">
        <f>VLOOKUP(B23,Startlist!B:F,2,FALSE)</f>
        <v>E11</v>
      </c>
      <c r="D23" s="179" t="str">
        <f>CONCATENATE(VLOOKUP(B23,Startlist!B:H,3,FALSE)," / ",VLOOKUP(B23,Startlist!B:H,4,FALSE))</f>
        <v>Andrus Vahi / Alo Ivask</v>
      </c>
      <c r="E23" s="178" t="str">
        <f>VLOOKUP(B23,Startlist!B:F,5,FALSE)</f>
        <v>EST</v>
      </c>
      <c r="F23" s="179" t="str">
        <f>VLOOKUP(B23,Startlist!B:H,7,FALSE)</f>
        <v>BMW M3</v>
      </c>
      <c r="G23" s="179" t="str">
        <f>VLOOKUP(B23,Startlist!B:H,6,FALSE)</f>
        <v>ECOM Motorsport</v>
      </c>
      <c r="H23" s="163" t="str">
        <f>VLOOKUP(B23,Results!B:M,10,FALSE)</f>
        <v>16.35,2</v>
      </c>
    </row>
    <row r="24" spans="1:8" ht="15" customHeight="1">
      <c r="A24" s="188">
        <f t="shared" si="0"/>
        <v>17</v>
      </c>
      <c r="B24" s="162">
        <v>44</v>
      </c>
      <c r="C24" s="187" t="str">
        <f>VLOOKUP(B24,Startlist!B:F,2,FALSE)</f>
        <v>E11</v>
      </c>
      <c r="D24" s="179" t="str">
        <f>CONCATENATE(VLOOKUP(B24,Startlist!B:H,3,FALSE)," / ",VLOOKUP(B24,Startlist!B:H,4,FALSE))</f>
        <v>Virko Juga / Marko Ringenberg</v>
      </c>
      <c r="E24" s="178" t="str">
        <f>VLOOKUP(B24,Startlist!B:F,5,FALSE)</f>
        <v>EST</v>
      </c>
      <c r="F24" s="179" t="str">
        <f>VLOOKUP(B24,Startlist!B:H,7,FALSE)</f>
        <v>BMW M3</v>
      </c>
      <c r="G24" s="179" t="str">
        <f>VLOOKUP(B24,Startlist!B:H,6,FALSE)</f>
        <v>ECOM Motorsport</v>
      </c>
      <c r="H24" s="163" t="str">
        <f>VLOOKUP(B24,Results!B:M,10,FALSE)</f>
        <v>16.39,3</v>
      </c>
    </row>
    <row r="25" spans="1:8" ht="15" customHeight="1">
      <c r="A25" s="188">
        <f t="shared" si="0"/>
        <v>18</v>
      </c>
      <c r="B25" s="162">
        <v>45</v>
      </c>
      <c r="C25" s="187" t="str">
        <f>VLOOKUP(B25,Startlist!B:F,2,FALSE)</f>
        <v>E11</v>
      </c>
      <c r="D25" s="179" t="str">
        <f>CONCATENATE(VLOOKUP(B25,Startlist!B:H,3,FALSE)," / ",VLOOKUP(B25,Startlist!B:H,4,FALSE))</f>
        <v>Marek Kärner / Eero Kikerpill</v>
      </c>
      <c r="E25" s="178" t="str">
        <f>VLOOKUP(B25,Startlist!B:F,5,FALSE)</f>
        <v>EST</v>
      </c>
      <c r="F25" s="179" t="str">
        <f>VLOOKUP(B25,Startlist!B:H,7,FALSE)</f>
        <v>BMW 316</v>
      </c>
      <c r="G25" s="179" t="str">
        <f>VLOOKUP(B25,Startlist!B:H,6,FALSE)</f>
        <v>Laitserallypark</v>
      </c>
      <c r="H25" s="163" t="str">
        <f>VLOOKUP(B25,Results!B:M,10,FALSE)</f>
        <v>16.49,5</v>
      </c>
    </row>
    <row r="26" spans="1:8" ht="15" customHeight="1">
      <c r="A26" s="188">
        <f t="shared" si="0"/>
        <v>19</v>
      </c>
      <c r="B26" s="162">
        <v>30</v>
      </c>
      <c r="C26" s="187" t="str">
        <f>VLOOKUP(B26,Startlist!B:F,2,FALSE)</f>
        <v>E10</v>
      </c>
      <c r="D26" s="179" t="str">
        <f>CONCATENATE(VLOOKUP(B26,Startlist!B:H,3,FALSE)," / ",VLOOKUP(B26,Startlist!B:H,4,FALSE))</f>
        <v>Edgars Balodis / Ivo Pukis</v>
      </c>
      <c r="E26" s="178" t="str">
        <f>VLOOKUP(B26,Startlist!B:F,5,FALSE)</f>
        <v>LAT</v>
      </c>
      <c r="F26" s="179" t="str">
        <f>VLOOKUP(B26,Startlist!B:H,7,FALSE)</f>
        <v>Renault Clio</v>
      </c>
      <c r="G26" s="179" t="str">
        <f>VLOOKUP(B26,Startlist!B:H,6,FALSE)</f>
        <v>Ramus Rally Team</v>
      </c>
      <c r="H26" s="163" t="str">
        <f>VLOOKUP(B26,Results!B:M,10,FALSE)</f>
        <v>16.53,0</v>
      </c>
    </row>
    <row r="27" spans="1:8" ht="15" customHeight="1">
      <c r="A27" s="188">
        <f t="shared" si="0"/>
        <v>20</v>
      </c>
      <c r="B27" s="162">
        <v>29</v>
      </c>
      <c r="C27" s="187" t="str">
        <f>VLOOKUP(B27,Startlist!B:F,2,FALSE)</f>
        <v>E10</v>
      </c>
      <c r="D27" s="179" t="str">
        <f>CONCATENATE(VLOOKUP(B27,Startlist!B:H,3,FALSE)," / ",VLOOKUP(B27,Startlist!B:H,4,FALSE))</f>
        <v>Ken Torn / Riivo Mesila</v>
      </c>
      <c r="E27" s="178" t="str">
        <f>VLOOKUP(B27,Startlist!B:F,5,FALSE)</f>
        <v>EST</v>
      </c>
      <c r="F27" s="179" t="str">
        <f>VLOOKUP(B27,Startlist!B:H,7,FALSE)</f>
        <v>Mitsubishi Colt</v>
      </c>
      <c r="G27" s="179" t="str">
        <f>VLOOKUP(B27,Startlist!B:H,6,FALSE)</f>
        <v>Sar-Tech Motorsport</v>
      </c>
      <c r="H27" s="163" t="str">
        <f>VLOOKUP(B27,Results!B:M,10,FALSE)</f>
        <v>17.02,2</v>
      </c>
    </row>
    <row r="28" spans="1:8" ht="15" customHeight="1">
      <c r="A28" s="188">
        <f t="shared" si="0"/>
        <v>21</v>
      </c>
      <c r="B28" s="162">
        <v>55</v>
      </c>
      <c r="C28" s="187" t="str">
        <f>VLOOKUP(B28,Startlist!B:F,2,FALSE)</f>
        <v>E10</v>
      </c>
      <c r="D28" s="179" t="str">
        <f>CONCATENATE(VLOOKUP(B28,Startlist!B:H,3,FALSE)," / ",VLOOKUP(B28,Startlist!B:H,4,FALSE))</f>
        <v>Alvar Kuusik / Riho Maalma</v>
      </c>
      <c r="E28" s="178" t="str">
        <f>VLOOKUP(B28,Startlist!B:F,5,FALSE)</f>
        <v>EST</v>
      </c>
      <c r="F28" s="179" t="str">
        <f>VLOOKUP(B28,Startlist!B:H,7,FALSE)</f>
        <v>VW Golf II</v>
      </c>
      <c r="G28" s="179" t="str">
        <f>VLOOKUP(B28,Startlist!B:H,6,FALSE)</f>
        <v>Yellow Racing</v>
      </c>
      <c r="H28" s="163" t="str">
        <f>VLOOKUP(B28,Results!B:M,10,FALSE)</f>
        <v>17.09,2</v>
      </c>
    </row>
    <row r="29" spans="1:8" ht="15" customHeight="1">
      <c r="A29" s="188">
        <f t="shared" si="0"/>
        <v>22</v>
      </c>
      <c r="B29" s="162">
        <v>20</v>
      </c>
      <c r="C29" s="187" t="str">
        <f>VLOOKUP(B29,Startlist!B:F,2,FALSE)</f>
        <v>A7</v>
      </c>
      <c r="D29" s="179" t="str">
        <f>CONCATENATE(VLOOKUP(B29,Startlist!B:H,3,FALSE)," / ",VLOOKUP(B29,Startlist!B:H,4,FALSE))</f>
        <v>David Sultanjants / Jaan Pōldsepp</v>
      </c>
      <c r="E29" s="178" t="str">
        <f>VLOOKUP(B29,Startlist!B:F,5,FALSE)</f>
        <v>EST</v>
      </c>
      <c r="F29" s="179" t="str">
        <f>VLOOKUP(B29,Startlist!B:H,7,FALSE)</f>
        <v>Honda Civic Type-R</v>
      </c>
      <c r="G29" s="179" t="str">
        <f>VLOOKUP(B29,Startlist!B:H,6,FALSE)</f>
        <v>G.M.Racing SK</v>
      </c>
      <c r="H29" s="163" t="str">
        <f>VLOOKUP(B29,Results!B:M,10,FALSE)</f>
        <v>17.10,4</v>
      </c>
    </row>
    <row r="30" spans="1:8" ht="15" customHeight="1">
      <c r="A30" s="188">
        <f t="shared" si="0"/>
        <v>23</v>
      </c>
      <c r="B30" s="162">
        <v>22</v>
      </c>
      <c r="C30" s="187" t="str">
        <f>VLOOKUP(B30,Startlist!B:F,2,FALSE)</f>
        <v>N3</v>
      </c>
      <c r="D30" s="179" t="str">
        <f>CONCATENATE(VLOOKUP(B30,Startlist!B:H,3,FALSE)," / ",VLOOKUP(B30,Startlist!B:H,4,FALSE))</f>
        <v>Tōnu Sepp / Raiko Ausmees</v>
      </c>
      <c r="E30" s="178" t="str">
        <f>VLOOKUP(B30,Startlist!B:F,5,FALSE)</f>
        <v>EST</v>
      </c>
      <c r="F30" s="179" t="str">
        <f>VLOOKUP(B30,Startlist!B:H,7,FALSE)</f>
        <v>Honda Civic Type-R</v>
      </c>
      <c r="G30" s="179" t="str">
        <f>VLOOKUP(B30,Startlist!B:H,6,FALSE)</f>
        <v>ECOM Motorsport</v>
      </c>
      <c r="H30" s="163" t="str">
        <f>VLOOKUP(B30,Results!B:M,10,FALSE)</f>
        <v>17.18,1</v>
      </c>
    </row>
    <row r="31" spans="1:8" ht="15" customHeight="1">
      <c r="A31" s="188">
        <f t="shared" si="0"/>
        <v>24</v>
      </c>
      <c r="B31" s="162">
        <v>60</v>
      </c>
      <c r="C31" s="187" t="str">
        <f>VLOOKUP(B31,Startlist!B:F,2,FALSE)</f>
        <v>E10</v>
      </c>
      <c r="D31" s="179" t="str">
        <f>CONCATENATE(VLOOKUP(B31,Startlist!B:H,3,FALSE)," / ",VLOOKUP(B31,Startlist!B:H,4,FALSE))</f>
        <v>Kristjan Sinik / Rudolf Rohusaar</v>
      </c>
      <c r="E31" s="178" t="str">
        <f>VLOOKUP(B31,Startlist!B:F,5,FALSE)</f>
        <v>EST</v>
      </c>
      <c r="F31" s="179" t="str">
        <f>VLOOKUP(B31,Startlist!B:H,7,FALSE)</f>
        <v>Nissan Sunny</v>
      </c>
      <c r="G31" s="179" t="str">
        <f>VLOOKUP(B31,Startlist!B:H,6,FALSE)</f>
        <v>Prorex Racing</v>
      </c>
      <c r="H31" s="163" t="str">
        <f>VLOOKUP(B31,Results!B:M,10,FALSE)</f>
        <v>17.30,9</v>
      </c>
    </row>
    <row r="32" spans="1:8" ht="15" customHeight="1">
      <c r="A32" s="188">
        <f t="shared" si="0"/>
        <v>25</v>
      </c>
      <c r="B32" s="162">
        <v>48</v>
      </c>
      <c r="C32" s="187" t="str">
        <f>VLOOKUP(B32,Startlist!B:F,2,FALSE)</f>
        <v>E10</v>
      </c>
      <c r="D32" s="179" t="str">
        <f>CONCATENATE(VLOOKUP(B32,Startlist!B:H,3,FALSE)," / ",VLOOKUP(B32,Startlist!B:H,4,FALSE))</f>
        <v>Rando Turja / Ain Sepp</v>
      </c>
      <c r="E32" s="178" t="str">
        <f>VLOOKUP(B32,Startlist!B:F,5,FALSE)</f>
        <v>EST</v>
      </c>
      <c r="F32" s="179" t="str">
        <f>VLOOKUP(B32,Startlist!B:H,7,FALSE)</f>
        <v>Lada VFTS</v>
      </c>
      <c r="G32" s="179" t="str">
        <f>VLOOKUP(B32,Startlist!B:H,6,FALSE)</f>
        <v>Sar-Tech Motorsport</v>
      </c>
      <c r="H32" s="163" t="str">
        <f>VLOOKUP(B32,Results!B:M,10,FALSE)</f>
        <v>17.32,4</v>
      </c>
    </row>
    <row r="33" spans="1:8" ht="15" customHeight="1">
      <c r="A33" s="188">
        <f t="shared" si="0"/>
        <v>26</v>
      </c>
      <c r="B33" s="162">
        <v>41</v>
      </c>
      <c r="C33" s="187" t="str">
        <f>VLOOKUP(B33,Startlist!B:F,2,FALSE)</f>
        <v>E9</v>
      </c>
      <c r="D33" s="179" t="str">
        <f>CONCATENATE(VLOOKUP(B33,Startlist!B:H,3,FALSE)," / ",VLOOKUP(B33,Startlist!B:H,4,FALSE))</f>
        <v>Jaan Pettai / Raino Verliin</v>
      </c>
      <c r="E33" s="178" t="str">
        <f>VLOOKUP(B33,Startlist!B:F,5,FALSE)</f>
        <v>EST</v>
      </c>
      <c r="F33" s="179" t="str">
        <f>VLOOKUP(B33,Startlist!B:H,7,FALSE)</f>
        <v>Lada Samara</v>
      </c>
      <c r="G33" s="179" t="str">
        <f>VLOOKUP(B33,Startlist!B:H,6,FALSE)</f>
        <v>G.M.Racing SK</v>
      </c>
      <c r="H33" s="163" t="str">
        <f>VLOOKUP(B33,Results!B:M,10,FALSE)</f>
        <v>17.34,4</v>
      </c>
    </row>
    <row r="34" spans="1:8" ht="15" customHeight="1">
      <c r="A34" s="188">
        <f t="shared" si="0"/>
        <v>27</v>
      </c>
      <c r="B34" s="162">
        <v>36</v>
      </c>
      <c r="C34" s="187" t="str">
        <f>VLOOKUP(B34,Startlist!B:F,2,FALSE)</f>
        <v>E12</v>
      </c>
      <c r="D34" s="179" t="str">
        <f>CONCATENATE(VLOOKUP(B34,Startlist!B:H,3,FALSE)," / ",VLOOKUP(B34,Startlist!B:H,4,FALSE))</f>
        <v>Alexey Reshetov / Karl Koosa</v>
      </c>
      <c r="E34" s="178" t="str">
        <f>VLOOKUP(B34,Startlist!B:F,5,FALSE)</f>
        <v>RUS / EST</v>
      </c>
      <c r="F34" s="179" t="str">
        <f>VLOOKUP(B34,Startlist!B:H,7,FALSE)</f>
        <v>Subaru Impreza</v>
      </c>
      <c r="G34" s="179" t="str">
        <f>VLOOKUP(B34,Startlist!B:H,6,FALSE)</f>
        <v>G.M.Racing SK</v>
      </c>
      <c r="H34" s="163" t="str">
        <f>VLOOKUP(B34,Results!B:M,10,FALSE)</f>
        <v>17.42,6</v>
      </c>
    </row>
    <row r="35" spans="1:8" ht="15" customHeight="1">
      <c r="A35" s="188">
        <f t="shared" si="0"/>
        <v>28</v>
      </c>
      <c r="B35" s="162">
        <v>50</v>
      </c>
      <c r="C35" s="187" t="str">
        <f>VLOOKUP(B35,Startlist!B:F,2,FALSE)</f>
        <v>E10</v>
      </c>
      <c r="D35" s="179" t="str">
        <f>CONCATENATE(VLOOKUP(B35,Startlist!B:H,3,FALSE)," / ",VLOOKUP(B35,Startlist!B:H,4,FALSE))</f>
        <v>Tanel Tepandi / Reio Rada</v>
      </c>
      <c r="E35" s="178" t="str">
        <f>VLOOKUP(B35,Startlist!B:F,5,FALSE)</f>
        <v>EST</v>
      </c>
      <c r="F35" s="179" t="str">
        <f>VLOOKUP(B35,Startlist!B:H,7,FALSE)</f>
        <v>Nissan Sunny</v>
      </c>
      <c r="G35" s="179" t="str">
        <f>VLOOKUP(B35,Startlist!B:H,6,FALSE)</f>
        <v>AMK Ligur Racing</v>
      </c>
      <c r="H35" s="163" t="str">
        <f>VLOOKUP(B35,Results!B:M,10,FALSE)</f>
        <v>17.49,6</v>
      </c>
    </row>
    <row r="36" spans="1:8" ht="15" customHeight="1">
      <c r="A36" s="188">
        <f t="shared" si="0"/>
        <v>29</v>
      </c>
      <c r="B36" s="162">
        <v>56</v>
      </c>
      <c r="C36" s="187" t="str">
        <f>VLOOKUP(B36,Startlist!B:F,2,FALSE)</f>
        <v>E11</v>
      </c>
      <c r="D36" s="179" t="str">
        <f>CONCATENATE(VLOOKUP(B36,Startlist!B:H,3,FALSE)," / ",VLOOKUP(B36,Startlist!B:H,4,FALSE))</f>
        <v>Aivo Mängel / Karol Pert</v>
      </c>
      <c r="E36" s="178" t="str">
        <f>VLOOKUP(B36,Startlist!B:F,5,FALSE)</f>
        <v>EST</v>
      </c>
      <c r="F36" s="179" t="str">
        <f>VLOOKUP(B36,Startlist!B:H,7,FALSE)</f>
        <v>Audi 80</v>
      </c>
      <c r="G36" s="179" t="str">
        <f>VLOOKUP(B36,Startlist!B:H,6,FALSE)</f>
        <v>Optitrans Tehnikasport</v>
      </c>
      <c r="H36" s="163" t="str">
        <f>VLOOKUP(B36,Results!B:M,10,FALSE)</f>
        <v>17.49,8</v>
      </c>
    </row>
    <row r="37" spans="1:8" ht="15" customHeight="1">
      <c r="A37" s="188">
        <f t="shared" si="0"/>
        <v>30</v>
      </c>
      <c r="B37" s="162">
        <v>16</v>
      </c>
      <c r="C37" s="187" t="str">
        <f>VLOOKUP(B37,Startlist!B:F,2,FALSE)</f>
        <v>E10</v>
      </c>
      <c r="D37" s="179" t="str">
        <f>CONCATENATE(VLOOKUP(B37,Startlist!B:H,3,FALSE)," / ",VLOOKUP(B37,Startlist!B:H,4,FALSE))</f>
        <v>Lembit Soe / Ahto Pihlas</v>
      </c>
      <c r="E37" s="178" t="str">
        <f>VLOOKUP(B37,Startlist!B:F,5,FALSE)</f>
        <v>EST</v>
      </c>
      <c r="F37" s="179" t="str">
        <f>VLOOKUP(B37,Startlist!B:H,7,FALSE)</f>
        <v>Toyota Starlet</v>
      </c>
      <c r="G37" s="179" t="str">
        <f>VLOOKUP(B37,Startlist!B:H,6,FALSE)</f>
        <v>Sar-Tech Motorsport</v>
      </c>
      <c r="H37" s="163" t="str">
        <f>VLOOKUP(B37,Results!B:M,10,FALSE)</f>
        <v>17.50,4</v>
      </c>
    </row>
    <row r="38" spans="1:8" ht="15" customHeight="1">
      <c r="A38" s="188">
        <f t="shared" si="0"/>
        <v>31</v>
      </c>
      <c r="B38" s="162">
        <v>53</v>
      </c>
      <c r="C38" s="187" t="str">
        <f>VLOOKUP(B38,Startlist!B:F,2,FALSE)</f>
        <v>E10</v>
      </c>
      <c r="D38" s="179" t="str">
        <f>CONCATENATE(VLOOKUP(B38,Startlist!B:H,3,FALSE)," / ",VLOOKUP(B38,Startlist!B:H,4,FALSE))</f>
        <v>Maila Vaher / Karita Kivi</v>
      </c>
      <c r="E38" s="178" t="str">
        <f>VLOOKUP(B38,Startlist!B:F,5,FALSE)</f>
        <v>EST</v>
      </c>
      <c r="F38" s="179" t="str">
        <f>VLOOKUP(B38,Startlist!B:H,7,FALSE)</f>
        <v>Nissan Sunny GTI</v>
      </c>
      <c r="G38" s="179" t="str">
        <f>VLOOKUP(B38,Startlist!B:H,6,FALSE)</f>
        <v>Sar-Tech Motorsport</v>
      </c>
      <c r="H38" s="163" t="str">
        <f>VLOOKUP(B38,Results!B:M,10,FALSE)</f>
        <v>17.50,8</v>
      </c>
    </row>
    <row r="39" spans="1:8" ht="15" customHeight="1">
      <c r="A39" s="188">
        <f t="shared" si="0"/>
        <v>32</v>
      </c>
      <c r="B39" s="162">
        <v>35</v>
      </c>
      <c r="C39" s="187" t="str">
        <f>VLOOKUP(B39,Startlist!B:F,2,FALSE)</f>
        <v>N3</v>
      </c>
      <c r="D39" s="179" t="str">
        <f>CONCATENATE(VLOOKUP(B39,Startlist!B:H,3,FALSE)," / ",VLOOKUP(B39,Startlist!B:H,4,FALSE))</f>
        <v>Kaarel Kurvits / Ove Jürgenson</v>
      </c>
      <c r="E39" s="178" t="str">
        <f>VLOOKUP(B39,Startlist!B:F,5,FALSE)</f>
        <v>EST</v>
      </c>
      <c r="F39" s="179" t="str">
        <f>VLOOKUP(B39,Startlist!B:H,7,FALSE)</f>
        <v>Honda Civic Type-R</v>
      </c>
      <c r="G39" s="179" t="str">
        <f>VLOOKUP(B39,Startlist!B:H,6,FALSE)</f>
        <v>ECOM Motorsport</v>
      </c>
      <c r="H39" s="163" t="str">
        <f>VLOOKUP(B39,Results!B:M,10,FALSE)</f>
        <v>17.51,9</v>
      </c>
    </row>
    <row r="40" spans="1:8" ht="15" customHeight="1">
      <c r="A40" s="188">
        <f t="shared" si="0"/>
        <v>33</v>
      </c>
      <c r="B40" s="162">
        <v>42</v>
      </c>
      <c r="C40" s="187" t="str">
        <f>VLOOKUP(B40,Startlist!B:F,2,FALSE)</f>
        <v>E9</v>
      </c>
      <c r="D40" s="179" t="str">
        <f>CONCATENATE(VLOOKUP(B40,Startlist!B:H,3,FALSE)," / ",VLOOKUP(B40,Startlist!B:H,4,FALSE))</f>
        <v>Guntis Lielkajis / Vilnis Mikelsons</v>
      </c>
      <c r="E40" s="178" t="str">
        <f>VLOOKUP(B40,Startlist!B:F,5,FALSE)</f>
        <v>LAT</v>
      </c>
      <c r="F40" s="179" t="str">
        <f>VLOOKUP(B40,Startlist!B:H,7,FALSE)</f>
        <v>Lada Samara</v>
      </c>
      <c r="G40" s="179" t="str">
        <f>VLOOKUP(B40,Startlist!B:H,6,FALSE)</f>
        <v>Ciedra Racing</v>
      </c>
      <c r="H40" s="163" t="str">
        <f>VLOOKUP(B40,Results!B:M,10,FALSE)</f>
        <v>21.38,9</v>
      </c>
    </row>
    <row r="41" spans="1:8" ht="15" customHeight="1">
      <c r="A41" s="188">
        <f t="shared" si="0"/>
        <v>34</v>
      </c>
      <c r="B41" s="162">
        <v>38</v>
      </c>
      <c r="C41" s="187" t="str">
        <f>VLOOKUP(B41,Startlist!B:F,2,FALSE)</f>
        <v>N4</v>
      </c>
      <c r="D41" s="179" t="str">
        <f>CONCATENATE(VLOOKUP(B41,Startlist!B:H,3,FALSE)," / ",VLOOKUP(B41,Startlist!B:H,4,FALSE))</f>
        <v>Mait Maarend / Mihkel Kapp</v>
      </c>
      <c r="E41" s="178" t="str">
        <f>VLOOKUP(B41,Startlist!B:F,5,FALSE)</f>
        <v>EST</v>
      </c>
      <c r="F41" s="179" t="str">
        <f>VLOOKUP(B41,Startlist!B:H,7,FALSE)</f>
        <v>Mitsubishi Lancer Evo 10</v>
      </c>
      <c r="G41" s="179" t="str">
        <f>VLOOKUP(B41,Startlist!B:H,6,FALSE)</f>
        <v>Team RRC</v>
      </c>
      <c r="H41" s="163" t="str">
        <f>VLOOKUP(B41,Results!B:M,10,FALSE)</f>
        <v>22.47,7</v>
      </c>
    </row>
    <row r="42" spans="1:8" ht="15" customHeight="1">
      <c r="A42" s="188">
        <f>A41+1</f>
        <v>35</v>
      </c>
      <c r="B42" s="162">
        <v>31</v>
      </c>
      <c r="C42" s="187" t="str">
        <f>VLOOKUP(B42,Startlist!B:F,2,FALSE)</f>
        <v>E10</v>
      </c>
      <c r="D42" s="179" t="str">
        <f>CONCATENATE(VLOOKUP(B42,Startlist!B:H,3,FALSE)," / ",VLOOKUP(B42,Startlist!B:H,4,FALSE))</f>
        <v>Priit Koik / Uku Heldna</v>
      </c>
      <c r="E42" s="178" t="str">
        <f>VLOOKUP(B42,Startlist!B:F,5,FALSE)</f>
        <v>EST</v>
      </c>
      <c r="F42" s="179" t="str">
        <f>VLOOKUP(B42,Startlist!B:H,7,FALSE)</f>
        <v>BMW 318is</v>
      </c>
      <c r="G42" s="179" t="str">
        <f>VLOOKUP(B42,Startlist!B:H,6,FALSE)</f>
        <v>Laitserallypark</v>
      </c>
      <c r="H42" s="163" t="str">
        <f>VLOOKUP(B42,Results!B:M,10,FALSE)</f>
        <v>50.42,3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H195"/>
  <sheetViews>
    <sheetView workbookViewId="0" topLeftCell="A1">
      <selection activeCell="C66" sqref="C66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0" customWidth="1"/>
  </cols>
  <sheetData>
    <row r="1" spans="1:8" ht="15">
      <c r="A1" s="241" t="str">
        <f>Startlist!$F1</f>
        <v> </v>
      </c>
      <c r="B1" s="241"/>
      <c r="C1" s="241"/>
      <c r="D1" s="241"/>
      <c r="E1" s="241"/>
      <c r="F1" s="241"/>
      <c r="G1" s="241"/>
      <c r="H1" s="241"/>
    </row>
    <row r="2" spans="1:8" ht="15.75">
      <c r="A2" s="240" t="str">
        <f>Startlist!$F2</f>
        <v>UKU-Mulgi Ralli 2012</v>
      </c>
      <c r="B2" s="240"/>
      <c r="C2" s="240"/>
      <c r="D2" s="240"/>
      <c r="E2" s="240"/>
      <c r="F2" s="240"/>
      <c r="G2" s="240"/>
      <c r="H2" s="240"/>
    </row>
    <row r="3" spans="1:8" ht="15">
      <c r="A3" s="241" t="str">
        <f>Startlist!$F3</f>
        <v>14.-15.09.2012</v>
      </c>
      <c r="B3" s="241"/>
      <c r="C3" s="241"/>
      <c r="D3" s="241"/>
      <c r="E3" s="241"/>
      <c r="F3" s="241"/>
      <c r="G3" s="241"/>
      <c r="H3" s="241"/>
    </row>
    <row r="4" spans="1:8" ht="15">
      <c r="A4" s="241" t="str">
        <f>Startlist!$F4</f>
        <v>Viljandimaa</v>
      </c>
      <c r="B4" s="241"/>
      <c r="C4" s="241"/>
      <c r="D4" s="241"/>
      <c r="E4" s="241"/>
      <c r="F4" s="241"/>
      <c r="G4" s="241"/>
      <c r="H4" s="241"/>
    </row>
    <row r="5" spans="1:8" ht="15" customHeight="1">
      <c r="A5" s="165"/>
      <c r="B5" s="114"/>
      <c r="C5" s="166"/>
      <c r="D5" s="114"/>
      <c r="E5" s="114"/>
      <c r="F5" s="166"/>
      <c r="G5" s="114"/>
      <c r="H5" s="164"/>
    </row>
    <row r="6" spans="1:8" ht="15">
      <c r="A6" s="165"/>
      <c r="B6" s="167" t="s">
        <v>160</v>
      </c>
      <c r="C6" s="166"/>
      <c r="D6" s="114"/>
      <c r="E6" s="114"/>
      <c r="F6" s="166"/>
      <c r="G6" s="114"/>
      <c r="H6" s="164"/>
    </row>
    <row r="7" spans="2:8" ht="12.75">
      <c r="B7" s="189" t="s">
        <v>65</v>
      </c>
      <c r="C7" s="173" t="s">
        <v>161</v>
      </c>
      <c r="D7" s="172" t="s">
        <v>162</v>
      </c>
      <c r="E7" s="173"/>
      <c r="F7" s="174" t="s">
        <v>62</v>
      </c>
      <c r="G7" s="171" t="s">
        <v>61</v>
      </c>
      <c r="H7" s="190" t="s">
        <v>57</v>
      </c>
    </row>
    <row r="8" spans="1:8" ht="15" customHeight="1">
      <c r="A8" s="188">
        <v>1</v>
      </c>
      <c r="B8" s="162">
        <v>4</v>
      </c>
      <c r="C8" s="187" t="str">
        <f>VLOOKUP(B8,Startlist!B:F,2,FALSE)</f>
        <v>N4</v>
      </c>
      <c r="D8" s="209" t="str">
        <f>CONCATENATE(VLOOKUP(B8,Startlist!B:H,3,FALSE)," / ",VLOOKUP(B8,Startlist!B:H,4,FALSE))</f>
        <v>Siim Plangi / Marek Sarapuu</v>
      </c>
      <c r="E8" s="210" t="str">
        <f>VLOOKUP(B8,Startlist!B:F,5,FALSE)</f>
        <v>EST</v>
      </c>
      <c r="F8" s="209" t="str">
        <f>VLOOKUP(B8,Startlist!B:H,7,FALSE)</f>
        <v>Mitsubishi Lancer Evo 10</v>
      </c>
      <c r="G8" s="209" t="str">
        <f>VLOOKUP(B8,Startlist!B:H,6,FALSE)</f>
        <v>G.M.Racing SK</v>
      </c>
      <c r="H8" s="163" t="str">
        <f>VLOOKUP(B8,Results!B:M,12,FALSE)</f>
        <v> 1:02.01,4</v>
      </c>
    </row>
    <row r="9" spans="1:8" ht="15" customHeight="1">
      <c r="A9" s="188">
        <f>A8+1</f>
        <v>2</v>
      </c>
      <c r="B9" s="162">
        <v>5</v>
      </c>
      <c r="C9" s="187" t="str">
        <f>VLOOKUP(B9,Startlist!B:F,2,FALSE)</f>
        <v>N4</v>
      </c>
      <c r="D9" s="209" t="str">
        <f>CONCATENATE(VLOOKUP(B9,Startlist!B:H,3,FALSE)," / ",VLOOKUP(B9,Startlist!B:H,4,FALSE))</f>
        <v>Timmu Kōrge / Erki Pints</v>
      </c>
      <c r="E9" s="210" t="str">
        <f>VLOOKUP(B9,Startlist!B:F,5,FALSE)</f>
        <v>EST</v>
      </c>
      <c r="F9" s="209" t="str">
        <f>VLOOKUP(B9,Startlist!B:H,7,FALSE)</f>
        <v>Mitsubishi Lancer Evo 9</v>
      </c>
      <c r="G9" s="209" t="str">
        <f>VLOOKUP(B9,Startlist!B:H,6,FALSE)</f>
        <v>Carglass Rally Team</v>
      </c>
      <c r="H9" s="163" t="str">
        <f>VLOOKUP(B9,Results!B:M,12,FALSE)</f>
        <v> 1:02.13,6</v>
      </c>
    </row>
    <row r="10" spans="1:8" ht="15" customHeight="1">
      <c r="A10" s="188">
        <f aca="true" t="shared" si="0" ref="A10:A61">A9+1</f>
        <v>3</v>
      </c>
      <c r="B10" s="162">
        <v>12</v>
      </c>
      <c r="C10" s="187" t="str">
        <f>VLOOKUP(B10,Startlist!B:F,2,FALSE)</f>
        <v>E11</v>
      </c>
      <c r="D10" s="209" t="str">
        <f>CONCATENATE(VLOOKUP(B10,Startlist!B:H,3,FALSE)," / ",VLOOKUP(B10,Startlist!B:H,4,FALSE))</f>
        <v>Ago Ahu / Kalle Ahu</v>
      </c>
      <c r="E10" s="210" t="str">
        <f>VLOOKUP(B10,Startlist!B:F,5,FALSE)</f>
        <v>EST</v>
      </c>
      <c r="F10" s="209" t="str">
        <f>VLOOKUP(B10,Startlist!B:H,7,FALSE)</f>
        <v>BMW M3</v>
      </c>
      <c r="G10" s="209" t="str">
        <f>VLOOKUP(B10,Startlist!B:H,6,FALSE)</f>
        <v>Sar-Tech Motorsport</v>
      </c>
      <c r="H10" s="163" t="str">
        <f>VLOOKUP(B10,Results!B:M,12,FALSE)</f>
        <v> 1:07.21,2</v>
      </c>
    </row>
    <row r="11" spans="1:8" ht="15" customHeight="1">
      <c r="A11" s="188">
        <f t="shared" si="0"/>
        <v>4</v>
      </c>
      <c r="B11" s="162">
        <v>14</v>
      </c>
      <c r="C11" s="187" t="str">
        <f>VLOOKUP(B11,Startlist!B:F,2,FALSE)</f>
        <v>E11</v>
      </c>
      <c r="D11" s="209" t="str">
        <f>CONCATENATE(VLOOKUP(B11,Startlist!B:H,3,FALSE)," / ",VLOOKUP(B11,Startlist!B:H,4,FALSE))</f>
        <v>Viljar Ventsel / Kristjan Värv</v>
      </c>
      <c r="E11" s="210" t="str">
        <f>VLOOKUP(B11,Startlist!B:F,5,FALSE)</f>
        <v>EST</v>
      </c>
      <c r="F11" s="209" t="str">
        <f>VLOOKUP(B11,Startlist!B:H,7,FALSE)</f>
        <v>BMW M3</v>
      </c>
      <c r="G11" s="209" t="str">
        <f>VLOOKUP(B11,Startlist!B:H,6,FALSE)</f>
        <v>Carglass Rally Team</v>
      </c>
      <c r="H11" s="163" t="str">
        <f>VLOOKUP(B11,Results!B:M,12,FALSE)</f>
        <v> 1:08.21,1</v>
      </c>
    </row>
    <row r="12" spans="1:8" ht="15" customHeight="1">
      <c r="A12" s="188">
        <f t="shared" si="0"/>
        <v>5</v>
      </c>
      <c r="B12" s="162">
        <v>23</v>
      </c>
      <c r="C12" s="187" t="str">
        <f>VLOOKUP(B12,Startlist!B:F,2,FALSE)</f>
        <v>A8</v>
      </c>
      <c r="D12" s="209" t="str">
        <f>CONCATENATE(VLOOKUP(B12,Startlist!B:H,3,FALSE)," / ",VLOOKUP(B12,Startlist!B:H,4,FALSE))</f>
        <v>Allan Ilves / Meelis Orgla</v>
      </c>
      <c r="E12" s="210" t="str">
        <f>VLOOKUP(B12,Startlist!B:F,5,FALSE)</f>
        <v>EST</v>
      </c>
      <c r="F12" s="209" t="str">
        <f>VLOOKUP(B12,Startlist!B:H,7,FALSE)</f>
        <v>Mitsubishi Lancer Evo 8</v>
      </c>
      <c r="G12" s="209" t="str">
        <f>VLOOKUP(B12,Startlist!B:H,6,FALSE)</f>
        <v>Laitserallypark</v>
      </c>
      <c r="H12" s="163" t="str">
        <f>VLOOKUP(B12,Results!B:M,12,FALSE)</f>
        <v> 1:08.25,3</v>
      </c>
    </row>
    <row r="13" spans="1:8" ht="15" customHeight="1">
      <c r="A13" s="188">
        <f t="shared" si="0"/>
        <v>6</v>
      </c>
      <c r="B13" s="162">
        <v>24</v>
      </c>
      <c r="C13" s="187" t="str">
        <f>VLOOKUP(B13,Startlist!B:F,2,FALSE)</f>
        <v>E12</v>
      </c>
      <c r="D13" s="209" t="str">
        <f>CONCATENATE(VLOOKUP(B13,Startlist!B:H,3,FALSE)," / ",VLOOKUP(B13,Startlist!B:H,4,FALSE))</f>
        <v>Raul Viilo / Taivo Tuusis</v>
      </c>
      <c r="E13" s="210" t="str">
        <f>VLOOKUP(B13,Startlist!B:F,5,FALSE)</f>
        <v>EST</v>
      </c>
      <c r="F13" s="209" t="str">
        <f>VLOOKUP(B13,Startlist!B:H,7,FALSE)</f>
        <v>Subaru Impreza WRX STI</v>
      </c>
      <c r="G13" s="209" t="str">
        <f>VLOOKUP(B13,Startlist!B:H,6,FALSE)</f>
        <v>G.M.Racing SK</v>
      </c>
      <c r="H13" s="163" t="str">
        <f>VLOOKUP(B13,Results!B:M,12,FALSE)</f>
        <v> 1:09.02,2</v>
      </c>
    </row>
    <row r="14" spans="1:8" ht="15" customHeight="1">
      <c r="A14" s="188">
        <f t="shared" si="0"/>
        <v>7</v>
      </c>
      <c r="B14" s="162">
        <v>15</v>
      </c>
      <c r="C14" s="187" t="str">
        <f>VLOOKUP(B14,Startlist!B:F,2,FALSE)</f>
        <v>E11</v>
      </c>
      <c r="D14" s="209" t="str">
        <f>CONCATENATE(VLOOKUP(B14,Startlist!B:H,3,FALSE)," / ",VLOOKUP(B14,Startlist!B:H,4,FALSE))</f>
        <v>Andrus Vahi / Alo Ivask</v>
      </c>
      <c r="E14" s="210" t="str">
        <f>VLOOKUP(B14,Startlist!B:F,5,FALSE)</f>
        <v>EST</v>
      </c>
      <c r="F14" s="209" t="str">
        <f>VLOOKUP(B14,Startlist!B:H,7,FALSE)</f>
        <v>BMW M3</v>
      </c>
      <c r="G14" s="209" t="str">
        <f>VLOOKUP(B14,Startlist!B:H,6,FALSE)</f>
        <v>ECOM Motorsport</v>
      </c>
      <c r="H14" s="163" t="str">
        <f>VLOOKUP(B14,Results!B:M,12,FALSE)</f>
        <v> 1:09.18,2</v>
      </c>
    </row>
    <row r="15" spans="1:8" ht="15" customHeight="1">
      <c r="A15" s="188">
        <f t="shared" si="0"/>
        <v>8</v>
      </c>
      <c r="B15" s="162">
        <v>18</v>
      </c>
      <c r="C15" s="187" t="str">
        <f>VLOOKUP(B15,Startlist!B:F,2,FALSE)</f>
        <v>N3</v>
      </c>
      <c r="D15" s="209" t="str">
        <f>CONCATENATE(VLOOKUP(B15,Startlist!B:H,3,FALSE)," / ",VLOOKUP(B15,Startlist!B:H,4,FALSE))</f>
        <v>Kristo Subi / Teele Sepp</v>
      </c>
      <c r="E15" s="210" t="str">
        <f>VLOOKUP(B15,Startlist!B:F,5,FALSE)</f>
        <v>EST</v>
      </c>
      <c r="F15" s="209" t="str">
        <f>VLOOKUP(B15,Startlist!B:H,7,FALSE)</f>
        <v>Honda Civic Type-R</v>
      </c>
      <c r="G15" s="209" t="str">
        <f>VLOOKUP(B15,Startlist!B:H,6,FALSE)</f>
        <v>ECOM Motorsport</v>
      </c>
      <c r="H15" s="163" t="str">
        <f>VLOOKUP(B15,Results!B:M,12,FALSE)</f>
        <v> 1:09.18,4</v>
      </c>
    </row>
    <row r="16" spans="1:8" ht="15" customHeight="1">
      <c r="A16" s="188">
        <f t="shared" si="0"/>
        <v>9</v>
      </c>
      <c r="B16" s="162">
        <v>16</v>
      </c>
      <c r="C16" s="187" t="str">
        <f>VLOOKUP(B16,Startlist!B:F,2,FALSE)</f>
        <v>E10</v>
      </c>
      <c r="D16" s="209" t="str">
        <f>CONCATENATE(VLOOKUP(B16,Startlist!B:H,3,FALSE)," / ",VLOOKUP(B16,Startlist!B:H,4,FALSE))</f>
        <v>Lembit Soe / Ahto Pihlas</v>
      </c>
      <c r="E16" s="210" t="str">
        <f>VLOOKUP(B16,Startlist!B:F,5,FALSE)</f>
        <v>EST</v>
      </c>
      <c r="F16" s="209" t="str">
        <f>VLOOKUP(B16,Startlist!B:H,7,FALSE)</f>
        <v>Toyota Starlet</v>
      </c>
      <c r="G16" s="209" t="str">
        <f>VLOOKUP(B16,Startlist!B:H,6,FALSE)</f>
        <v>Sar-Tech Motorsport</v>
      </c>
      <c r="H16" s="163" t="str">
        <f>VLOOKUP(B16,Results!B:M,12,FALSE)</f>
        <v> 1:10.06,7</v>
      </c>
    </row>
    <row r="17" spans="1:8" ht="15" customHeight="1">
      <c r="A17" s="188">
        <f t="shared" si="0"/>
        <v>10</v>
      </c>
      <c r="B17" s="162">
        <v>20</v>
      </c>
      <c r="C17" s="187" t="str">
        <f>VLOOKUP(B17,Startlist!B:F,2,FALSE)</f>
        <v>A7</v>
      </c>
      <c r="D17" s="209" t="str">
        <f>CONCATENATE(VLOOKUP(B17,Startlist!B:H,3,FALSE)," / ",VLOOKUP(B17,Startlist!B:H,4,FALSE))</f>
        <v>David Sultanjants / Jaan Pōldsepp</v>
      </c>
      <c r="E17" s="210" t="str">
        <f>VLOOKUP(B17,Startlist!B:F,5,FALSE)</f>
        <v>EST</v>
      </c>
      <c r="F17" s="209" t="str">
        <f>VLOOKUP(B17,Startlist!B:H,7,FALSE)</f>
        <v>Honda Civic Type-R</v>
      </c>
      <c r="G17" s="209" t="str">
        <f>VLOOKUP(B17,Startlist!B:H,6,FALSE)</f>
        <v>G.M.Racing SK</v>
      </c>
      <c r="H17" s="163" t="str">
        <f>VLOOKUP(B17,Results!B:M,12,FALSE)</f>
        <v> 1:10.18,5</v>
      </c>
    </row>
    <row r="18" spans="1:8" ht="15" customHeight="1">
      <c r="A18" s="188">
        <f t="shared" si="0"/>
        <v>11</v>
      </c>
      <c r="B18" s="162">
        <v>44</v>
      </c>
      <c r="C18" s="187" t="str">
        <f>VLOOKUP(B18,Startlist!B:F,2,FALSE)</f>
        <v>E11</v>
      </c>
      <c r="D18" s="209" t="str">
        <f>CONCATENATE(VLOOKUP(B18,Startlist!B:H,3,FALSE)," / ",VLOOKUP(B18,Startlist!B:H,4,FALSE))</f>
        <v>Virko Juga / Marko Ringenberg</v>
      </c>
      <c r="E18" s="210" t="str">
        <f>VLOOKUP(B18,Startlist!B:F,5,FALSE)</f>
        <v>EST</v>
      </c>
      <c r="F18" s="209" t="str">
        <f>VLOOKUP(B18,Startlist!B:H,7,FALSE)</f>
        <v>BMW M3</v>
      </c>
      <c r="G18" s="209" t="str">
        <f>VLOOKUP(B18,Startlist!B:H,6,FALSE)</f>
        <v>ECOM Motorsport</v>
      </c>
      <c r="H18" s="163" t="str">
        <f>VLOOKUP(B18,Results!B:M,12,FALSE)</f>
        <v> 1:11.39,7</v>
      </c>
    </row>
    <row r="19" spans="1:8" ht="15" customHeight="1">
      <c r="A19" s="188">
        <f t="shared" si="0"/>
        <v>12</v>
      </c>
      <c r="B19" s="162">
        <v>27</v>
      </c>
      <c r="C19" s="187" t="str">
        <f>VLOOKUP(B19,Startlist!B:F,2,FALSE)</f>
        <v>E12</v>
      </c>
      <c r="D19" s="209" t="str">
        <f>CONCATENATE(VLOOKUP(B19,Startlist!B:H,3,FALSE)," / ",VLOOKUP(B19,Startlist!B:H,4,FALSE))</f>
        <v>Vadim Kuznetsov / Roman Kapustin</v>
      </c>
      <c r="E19" s="210" t="str">
        <f>VLOOKUP(B19,Startlist!B:F,5,FALSE)</f>
        <v>RUS</v>
      </c>
      <c r="F19" s="209" t="str">
        <f>VLOOKUP(B19,Startlist!B:H,7,FALSE)</f>
        <v>Subaru Impreza</v>
      </c>
      <c r="G19" s="209" t="str">
        <f>VLOOKUP(B19,Startlist!B:H,6,FALSE)</f>
        <v>Rayban Rally Style</v>
      </c>
      <c r="H19" s="163" t="str">
        <f>VLOOKUP(B19,Results!B:M,12,FALSE)</f>
        <v> 1:12.24,3</v>
      </c>
    </row>
    <row r="20" spans="1:8" ht="15" customHeight="1">
      <c r="A20" s="188">
        <f t="shared" si="0"/>
        <v>13</v>
      </c>
      <c r="B20" s="162">
        <v>30</v>
      </c>
      <c r="C20" s="187" t="str">
        <f>VLOOKUP(B20,Startlist!B:F,2,FALSE)</f>
        <v>E10</v>
      </c>
      <c r="D20" s="209" t="str">
        <f>CONCATENATE(VLOOKUP(B20,Startlist!B:H,3,FALSE)," / ",VLOOKUP(B20,Startlist!B:H,4,FALSE))</f>
        <v>Edgars Balodis / Ivo Pukis</v>
      </c>
      <c r="E20" s="210" t="str">
        <f>VLOOKUP(B20,Startlist!B:F,5,FALSE)</f>
        <v>LAT</v>
      </c>
      <c r="F20" s="209" t="str">
        <f>VLOOKUP(B20,Startlist!B:H,7,FALSE)</f>
        <v>Renault Clio</v>
      </c>
      <c r="G20" s="209" t="str">
        <f>VLOOKUP(B20,Startlist!B:H,6,FALSE)</f>
        <v>Ramus Rally Team</v>
      </c>
      <c r="H20" s="163" t="str">
        <f>VLOOKUP(B20,Results!B:M,12,FALSE)</f>
        <v> 1:12.24,9</v>
      </c>
    </row>
    <row r="21" spans="1:8" ht="15" customHeight="1">
      <c r="A21" s="188">
        <f t="shared" si="0"/>
        <v>14</v>
      </c>
      <c r="B21" s="162">
        <v>29</v>
      </c>
      <c r="C21" s="187" t="str">
        <f>VLOOKUP(B21,Startlist!B:F,2,FALSE)</f>
        <v>E10</v>
      </c>
      <c r="D21" s="209" t="str">
        <f>CONCATENATE(VLOOKUP(B21,Startlist!B:H,3,FALSE)," / ",VLOOKUP(B21,Startlist!B:H,4,FALSE))</f>
        <v>Ken Torn / Riivo Mesila</v>
      </c>
      <c r="E21" s="210" t="str">
        <f>VLOOKUP(B21,Startlist!B:F,5,FALSE)</f>
        <v>EST</v>
      </c>
      <c r="F21" s="209" t="str">
        <f>VLOOKUP(B21,Startlist!B:H,7,FALSE)</f>
        <v>Mitsubishi Colt</v>
      </c>
      <c r="G21" s="209" t="str">
        <f>VLOOKUP(B21,Startlist!B:H,6,FALSE)</f>
        <v>Sar-Tech Motorsport</v>
      </c>
      <c r="H21" s="163" t="str">
        <f>VLOOKUP(B21,Results!B:M,12,FALSE)</f>
        <v> 1:12.57,2</v>
      </c>
    </row>
    <row r="22" spans="1:8" ht="15" customHeight="1">
      <c r="A22" s="188">
        <f t="shared" si="0"/>
        <v>15</v>
      </c>
      <c r="B22" s="162">
        <v>22</v>
      </c>
      <c r="C22" s="187" t="str">
        <f>VLOOKUP(B22,Startlist!B:F,2,FALSE)</f>
        <v>N3</v>
      </c>
      <c r="D22" s="209" t="str">
        <f>CONCATENATE(VLOOKUP(B22,Startlist!B:H,3,FALSE)," / ",VLOOKUP(B22,Startlist!B:H,4,FALSE))</f>
        <v>Tōnu Sepp / Raiko Ausmees</v>
      </c>
      <c r="E22" s="210" t="str">
        <f>VLOOKUP(B22,Startlist!B:F,5,FALSE)</f>
        <v>EST</v>
      </c>
      <c r="F22" s="209" t="str">
        <f>VLOOKUP(B22,Startlist!B:H,7,FALSE)</f>
        <v>Honda Civic Type-R</v>
      </c>
      <c r="G22" s="209" t="str">
        <f>VLOOKUP(B22,Startlist!B:H,6,FALSE)</f>
        <v>ECOM Motorsport</v>
      </c>
      <c r="H22" s="163" t="str">
        <f>VLOOKUP(B22,Results!B:M,12,FALSE)</f>
        <v> 1:13.25,8</v>
      </c>
    </row>
    <row r="23" spans="1:8" ht="15" customHeight="1">
      <c r="A23" s="188">
        <f t="shared" si="0"/>
        <v>16</v>
      </c>
      <c r="B23" s="162">
        <v>41</v>
      </c>
      <c r="C23" s="187" t="str">
        <f>VLOOKUP(B23,Startlist!B:F,2,FALSE)</f>
        <v>E9</v>
      </c>
      <c r="D23" s="209" t="str">
        <f>CONCATENATE(VLOOKUP(B23,Startlist!B:H,3,FALSE)," / ",VLOOKUP(B23,Startlist!B:H,4,FALSE))</f>
        <v>Jaan Pettai / Raino Verliin</v>
      </c>
      <c r="E23" s="210" t="str">
        <f>VLOOKUP(B23,Startlist!B:F,5,FALSE)</f>
        <v>EST</v>
      </c>
      <c r="F23" s="209" t="str">
        <f>VLOOKUP(B23,Startlist!B:H,7,FALSE)</f>
        <v>Lada Samara</v>
      </c>
      <c r="G23" s="209" t="str">
        <f>VLOOKUP(B23,Startlist!B:H,6,FALSE)</f>
        <v>G.M.Racing SK</v>
      </c>
      <c r="H23" s="163" t="str">
        <f>VLOOKUP(B23,Results!B:M,12,FALSE)</f>
        <v> 1:14.02,0</v>
      </c>
    </row>
    <row r="24" spans="1:8" ht="15" customHeight="1">
      <c r="A24" s="188">
        <f t="shared" si="0"/>
        <v>17</v>
      </c>
      <c r="B24" s="162">
        <v>60</v>
      </c>
      <c r="C24" s="187" t="str">
        <f>VLOOKUP(B24,Startlist!B:F,2,FALSE)</f>
        <v>E10</v>
      </c>
      <c r="D24" s="209" t="str">
        <f>CONCATENATE(VLOOKUP(B24,Startlist!B:H,3,FALSE)," / ",VLOOKUP(B24,Startlist!B:H,4,FALSE))</f>
        <v>Kristjan Sinik / Rudolf Rohusaar</v>
      </c>
      <c r="E24" s="210" t="str">
        <f>VLOOKUP(B24,Startlist!B:F,5,FALSE)</f>
        <v>EST</v>
      </c>
      <c r="F24" s="209" t="str">
        <f>VLOOKUP(B24,Startlist!B:H,7,FALSE)</f>
        <v>Nissan Sunny</v>
      </c>
      <c r="G24" s="209" t="str">
        <f>VLOOKUP(B24,Startlist!B:H,6,FALSE)</f>
        <v>Prorex Racing</v>
      </c>
      <c r="H24" s="163" t="str">
        <f>VLOOKUP(B24,Results!B:M,12,FALSE)</f>
        <v> 1:14.38,8</v>
      </c>
    </row>
    <row r="25" spans="1:8" ht="15" customHeight="1">
      <c r="A25" s="188">
        <f t="shared" si="0"/>
        <v>18</v>
      </c>
      <c r="B25" s="162">
        <v>48</v>
      </c>
      <c r="C25" s="187" t="str">
        <f>VLOOKUP(B25,Startlist!B:F,2,FALSE)</f>
        <v>E10</v>
      </c>
      <c r="D25" s="209" t="str">
        <f>CONCATENATE(VLOOKUP(B25,Startlist!B:H,3,FALSE)," / ",VLOOKUP(B25,Startlist!B:H,4,FALSE))</f>
        <v>Rando Turja / Ain Sepp</v>
      </c>
      <c r="E25" s="210" t="str">
        <f>VLOOKUP(B25,Startlist!B:F,5,FALSE)</f>
        <v>EST</v>
      </c>
      <c r="F25" s="209" t="str">
        <f>VLOOKUP(B25,Startlist!B:H,7,FALSE)</f>
        <v>Lada VFTS</v>
      </c>
      <c r="G25" s="209" t="str">
        <f>VLOOKUP(B25,Startlist!B:H,6,FALSE)</f>
        <v>Sar-Tech Motorsport</v>
      </c>
      <c r="H25" s="163" t="str">
        <f>VLOOKUP(B25,Results!B:M,12,FALSE)</f>
        <v> 1:14.44,7</v>
      </c>
    </row>
    <row r="26" spans="1:8" ht="15" customHeight="1">
      <c r="A26" s="188">
        <f t="shared" si="0"/>
        <v>19</v>
      </c>
      <c r="B26" s="162">
        <v>55</v>
      </c>
      <c r="C26" s="187" t="str">
        <f>VLOOKUP(B26,Startlist!B:F,2,FALSE)</f>
        <v>E10</v>
      </c>
      <c r="D26" s="209" t="str">
        <f>CONCATENATE(VLOOKUP(B26,Startlist!B:H,3,FALSE)," / ",VLOOKUP(B26,Startlist!B:H,4,FALSE))</f>
        <v>Alvar Kuusik / Riho Maalma</v>
      </c>
      <c r="E26" s="210" t="str">
        <f>VLOOKUP(B26,Startlist!B:F,5,FALSE)</f>
        <v>EST</v>
      </c>
      <c r="F26" s="209" t="str">
        <f>VLOOKUP(B26,Startlist!B:H,7,FALSE)</f>
        <v>VW Golf II</v>
      </c>
      <c r="G26" s="209" t="str">
        <f>VLOOKUP(B26,Startlist!B:H,6,FALSE)</f>
        <v>Yellow Racing</v>
      </c>
      <c r="H26" s="163" t="str">
        <f>VLOOKUP(B26,Results!B:M,12,FALSE)</f>
        <v> 1:15.09,4</v>
      </c>
    </row>
    <row r="27" spans="1:8" ht="15" customHeight="1">
      <c r="A27" s="188">
        <f t="shared" si="0"/>
        <v>20</v>
      </c>
      <c r="B27" s="162">
        <v>25</v>
      </c>
      <c r="C27" s="187" t="str">
        <f>VLOOKUP(B27,Startlist!B:F,2,FALSE)</f>
        <v>E12</v>
      </c>
      <c r="D27" s="209" t="str">
        <f>CONCATENATE(VLOOKUP(B27,Startlist!B:H,3,FALSE)," / ",VLOOKUP(B27,Startlist!B:H,4,FALSE))</f>
        <v>Mait Koosa / Robert Loshtshenikov</v>
      </c>
      <c r="E27" s="210" t="str">
        <f>VLOOKUP(B27,Startlist!B:F,5,FALSE)</f>
        <v>EST</v>
      </c>
      <c r="F27" s="209" t="str">
        <f>VLOOKUP(B27,Startlist!B:H,7,FALSE)</f>
        <v>Mitsubishi Lancer Evo 6</v>
      </c>
      <c r="G27" s="209" t="str">
        <f>VLOOKUP(B27,Startlist!B:H,6,FALSE)</f>
        <v>PSC Motorsport</v>
      </c>
      <c r="H27" s="163" t="str">
        <f>VLOOKUP(B27,Results!B:M,12,FALSE)</f>
        <v> 1:15.47,1</v>
      </c>
    </row>
    <row r="28" spans="1:8" ht="15" customHeight="1">
      <c r="A28" s="188">
        <f t="shared" si="0"/>
        <v>21</v>
      </c>
      <c r="B28" s="162">
        <v>35</v>
      </c>
      <c r="C28" s="187" t="str">
        <f>VLOOKUP(B28,Startlist!B:F,2,FALSE)</f>
        <v>N3</v>
      </c>
      <c r="D28" s="209" t="str">
        <f>CONCATENATE(VLOOKUP(B28,Startlist!B:H,3,FALSE)," / ",VLOOKUP(B28,Startlist!B:H,4,FALSE))</f>
        <v>Kaarel Kurvits / Ove Jürgenson</v>
      </c>
      <c r="E28" s="210" t="str">
        <f>VLOOKUP(B28,Startlist!B:F,5,FALSE)</f>
        <v>EST</v>
      </c>
      <c r="F28" s="209" t="str">
        <f>VLOOKUP(B28,Startlist!B:H,7,FALSE)</f>
        <v>Honda Civic Type-R</v>
      </c>
      <c r="G28" s="209" t="str">
        <f>VLOOKUP(B28,Startlist!B:H,6,FALSE)</f>
        <v>ECOM Motorsport</v>
      </c>
      <c r="H28" s="163" t="str">
        <f>VLOOKUP(B28,Results!B:M,12,FALSE)</f>
        <v> 1:15.50,5</v>
      </c>
    </row>
    <row r="29" spans="1:8" ht="15" customHeight="1">
      <c r="A29" s="188">
        <f t="shared" si="0"/>
        <v>22</v>
      </c>
      <c r="B29" s="162">
        <v>21</v>
      </c>
      <c r="C29" s="187" t="str">
        <f>VLOOKUP(B29,Startlist!B:F,2,FALSE)</f>
        <v>N3</v>
      </c>
      <c r="D29" s="209" t="str">
        <f>CONCATENATE(VLOOKUP(B29,Startlist!B:H,3,FALSE)," / ",VLOOKUP(B29,Startlist!B:H,4,FALSE))</f>
        <v>Vladimir Ivanov / Oleg Zimin</v>
      </c>
      <c r="E29" s="210" t="str">
        <f>VLOOKUP(B29,Startlist!B:F,5,FALSE)</f>
        <v>RUS</v>
      </c>
      <c r="F29" s="209" t="str">
        <f>VLOOKUP(B29,Startlist!B:H,7,FALSE)</f>
        <v>Renault Clio</v>
      </c>
      <c r="G29" s="209" t="str">
        <f>VLOOKUP(B29,Startlist!B:H,6,FALSE)</f>
        <v>PSC Motorsport</v>
      </c>
      <c r="H29" s="163" t="str">
        <f>VLOOKUP(B29,Results!B:M,12,FALSE)</f>
        <v> 1:16.29,4</v>
      </c>
    </row>
    <row r="30" spans="1:8" ht="15" customHeight="1">
      <c r="A30" s="188">
        <f t="shared" si="0"/>
        <v>23</v>
      </c>
      <c r="B30" s="162">
        <v>53</v>
      </c>
      <c r="C30" s="187" t="str">
        <f>VLOOKUP(B30,Startlist!B:F,2,FALSE)</f>
        <v>E10</v>
      </c>
      <c r="D30" s="209" t="str">
        <f>CONCATENATE(VLOOKUP(B30,Startlist!B:H,3,FALSE)," / ",VLOOKUP(B30,Startlist!B:H,4,FALSE))</f>
        <v>Maila Vaher / Karita Kivi</v>
      </c>
      <c r="E30" s="210" t="str">
        <f>VLOOKUP(B30,Startlist!B:F,5,FALSE)</f>
        <v>EST</v>
      </c>
      <c r="F30" s="209" t="str">
        <f>VLOOKUP(B30,Startlist!B:H,7,FALSE)</f>
        <v>Nissan Sunny GTI</v>
      </c>
      <c r="G30" s="209" t="str">
        <f>VLOOKUP(B30,Startlist!B:H,6,FALSE)</f>
        <v>Sar-Tech Motorsport</v>
      </c>
      <c r="H30" s="163" t="str">
        <f>VLOOKUP(B30,Results!B:M,12,FALSE)</f>
        <v> 1:19.45,0</v>
      </c>
    </row>
    <row r="31" spans="1:8" ht="15" customHeight="1">
      <c r="A31" s="188">
        <f t="shared" si="0"/>
        <v>24</v>
      </c>
      <c r="B31" s="162">
        <v>42</v>
      </c>
      <c r="C31" s="187" t="str">
        <f>VLOOKUP(B31,Startlist!B:F,2,FALSE)</f>
        <v>E9</v>
      </c>
      <c r="D31" s="209" t="str">
        <f>CONCATENATE(VLOOKUP(B31,Startlist!B:H,3,FALSE)," / ",VLOOKUP(B31,Startlist!B:H,4,FALSE))</f>
        <v>Guntis Lielkajis / Vilnis Mikelsons</v>
      </c>
      <c r="E31" s="210" t="str">
        <f>VLOOKUP(B31,Startlist!B:F,5,FALSE)</f>
        <v>LAT</v>
      </c>
      <c r="F31" s="209" t="str">
        <f>VLOOKUP(B31,Startlist!B:H,7,FALSE)</f>
        <v>Lada Samara</v>
      </c>
      <c r="G31" s="209" t="str">
        <f>VLOOKUP(B31,Startlist!B:H,6,FALSE)</f>
        <v>Ciedra Racing</v>
      </c>
      <c r="H31" s="163" t="str">
        <f>VLOOKUP(B31,Results!B:M,12,FALSE)</f>
        <v> 1:19.53,9</v>
      </c>
    </row>
    <row r="32" spans="1:8" ht="15" customHeight="1">
      <c r="A32" s="188">
        <f t="shared" si="0"/>
        <v>25</v>
      </c>
      <c r="B32" s="162">
        <v>38</v>
      </c>
      <c r="C32" s="187" t="str">
        <f>VLOOKUP(B32,Startlist!B:F,2,FALSE)</f>
        <v>N4</v>
      </c>
      <c r="D32" s="209" t="str">
        <f>CONCATENATE(VLOOKUP(B32,Startlist!B:H,3,FALSE)," / ",VLOOKUP(B32,Startlist!B:H,4,FALSE))</f>
        <v>Mait Maarend / Mihkel Kapp</v>
      </c>
      <c r="E32" s="210" t="str">
        <f>VLOOKUP(B32,Startlist!B:F,5,FALSE)</f>
        <v>EST</v>
      </c>
      <c r="F32" s="209" t="str">
        <f>VLOOKUP(B32,Startlist!B:H,7,FALSE)</f>
        <v>Mitsubishi Lancer Evo 10</v>
      </c>
      <c r="G32" s="209" t="str">
        <f>VLOOKUP(B32,Startlist!B:H,6,FALSE)</f>
        <v>Team RRC</v>
      </c>
      <c r="H32" s="163" t="str">
        <f>VLOOKUP(B32,Results!B:M,12,FALSE)</f>
        <v> 1:21.02,0</v>
      </c>
    </row>
    <row r="33" spans="1:8" ht="15" customHeight="1">
      <c r="A33" s="188">
        <f t="shared" si="0"/>
        <v>26</v>
      </c>
      <c r="B33" s="162">
        <v>45</v>
      </c>
      <c r="C33" s="187" t="str">
        <f>VLOOKUP(B33,Startlist!B:F,2,FALSE)</f>
        <v>E11</v>
      </c>
      <c r="D33" s="209" t="str">
        <f>CONCATENATE(VLOOKUP(B33,Startlist!B:H,3,FALSE)," / ",VLOOKUP(B33,Startlist!B:H,4,FALSE))</f>
        <v>Marek Kärner / Eero Kikerpill</v>
      </c>
      <c r="E33" s="210" t="str">
        <f>VLOOKUP(B33,Startlist!B:F,5,FALSE)</f>
        <v>EST</v>
      </c>
      <c r="F33" s="209" t="str">
        <f>VLOOKUP(B33,Startlist!B:H,7,FALSE)</f>
        <v>BMW 316</v>
      </c>
      <c r="G33" s="209" t="str">
        <f>VLOOKUP(B33,Startlist!B:H,6,FALSE)</f>
        <v>Laitserallypark</v>
      </c>
      <c r="H33" s="163" t="str">
        <f>VLOOKUP(B33,Results!B:M,12,FALSE)</f>
        <v> 1:22.24,5</v>
      </c>
    </row>
    <row r="34" spans="1:8" ht="15" customHeight="1">
      <c r="A34" s="188">
        <f t="shared" si="0"/>
        <v>27</v>
      </c>
      <c r="B34" s="162">
        <v>50</v>
      </c>
      <c r="C34" s="187" t="str">
        <f>VLOOKUP(B34,Startlist!B:F,2,FALSE)</f>
        <v>E10</v>
      </c>
      <c r="D34" s="209" t="str">
        <f>CONCATENATE(VLOOKUP(B34,Startlist!B:H,3,FALSE)," / ",VLOOKUP(B34,Startlist!B:H,4,FALSE))</f>
        <v>Tanel Tepandi / Reio Rada</v>
      </c>
      <c r="E34" s="210" t="str">
        <f>VLOOKUP(B34,Startlist!B:F,5,FALSE)</f>
        <v>EST</v>
      </c>
      <c r="F34" s="209" t="str">
        <f>VLOOKUP(B34,Startlist!B:H,7,FALSE)</f>
        <v>Nissan Sunny</v>
      </c>
      <c r="G34" s="209" t="str">
        <f>VLOOKUP(B34,Startlist!B:H,6,FALSE)</f>
        <v>AMK Ligur Racing</v>
      </c>
      <c r="H34" s="163" t="str">
        <f>VLOOKUP(B34,Results!B:M,12,FALSE)</f>
        <v> 1:23.01,8</v>
      </c>
    </row>
    <row r="35" spans="1:8" ht="15" customHeight="1">
      <c r="A35" s="188">
        <f t="shared" si="0"/>
        <v>28</v>
      </c>
      <c r="B35" s="162">
        <v>3</v>
      </c>
      <c r="C35" s="187" t="str">
        <f>VLOOKUP(B35,Startlist!B:F,2,FALSE)</f>
        <v>N4</v>
      </c>
      <c r="D35" s="209" t="str">
        <f>CONCATENATE(VLOOKUP(B35,Startlist!B:H,3,FALSE)," / ",VLOOKUP(B35,Startlist!B:H,4,FALSE))</f>
        <v>Rainer Aus / Simo Koskinen</v>
      </c>
      <c r="E35" s="210" t="str">
        <f>VLOOKUP(B35,Startlist!B:F,5,FALSE)</f>
        <v>EST</v>
      </c>
      <c r="F35" s="209" t="str">
        <f>VLOOKUP(B35,Startlist!B:H,7,FALSE)</f>
        <v>Mitsubishi Lancer Evo 9</v>
      </c>
      <c r="G35" s="209" t="str">
        <f>VLOOKUP(B35,Startlist!B:H,6,FALSE)</f>
        <v>Carglass Rally Team</v>
      </c>
      <c r="H35" s="163" t="str">
        <f>VLOOKUP(B35,Results!B:M,12,FALSE)</f>
        <v> 1:24.13,8</v>
      </c>
    </row>
    <row r="36" spans="1:8" ht="15" customHeight="1">
      <c r="A36" s="188">
        <f t="shared" si="0"/>
        <v>29</v>
      </c>
      <c r="B36" s="162">
        <v>36</v>
      </c>
      <c r="C36" s="187" t="str">
        <f>VLOOKUP(B36,Startlist!B:F,2,FALSE)</f>
        <v>E12</v>
      </c>
      <c r="D36" s="209" t="str">
        <f>CONCATENATE(VLOOKUP(B36,Startlist!B:H,3,FALSE)," / ",VLOOKUP(B36,Startlist!B:H,4,FALSE))</f>
        <v>Alexey Reshetov / Karl Koosa</v>
      </c>
      <c r="E36" s="210" t="str">
        <f>VLOOKUP(B36,Startlist!B:F,5,FALSE)</f>
        <v>RUS / EST</v>
      </c>
      <c r="F36" s="209" t="str">
        <f>VLOOKUP(B36,Startlist!B:H,7,FALSE)</f>
        <v>Subaru Impreza</v>
      </c>
      <c r="G36" s="209" t="str">
        <f>VLOOKUP(B36,Startlist!B:H,6,FALSE)</f>
        <v>G.M.Racing SK</v>
      </c>
      <c r="H36" s="163" t="str">
        <f>VLOOKUP(B36,Results!B:M,12,FALSE)</f>
        <v> 1:24.41,6</v>
      </c>
    </row>
    <row r="37" spans="1:8" ht="15" customHeight="1">
      <c r="A37" s="188">
        <f t="shared" si="0"/>
        <v>30</v>
      </c>
      <c r="B37" s="162">
        <v>56</v>
      </c>
      <c r="C37" s="187" t="str">
        <f>VLOOKUP(B37,Startlist!B:F,2,FALSE)</f>
        <v>E11</v>
      </c>
      <c r="D37" s="209" t="str">
        <f>CONCATENATE(VLOOKUP(B37,Startlist!B:H,3,FALSE)," / ",VLOOKUP(B37,Startlist!B:H,4,FALSE))</f>
        <v>Aivo Mängel / Karol Pert</v>
      </c>
      <c r="E37" s="210" t="str">
        <f>VLOOKUP(B37,Startlist!B:F,5,FALSE)</f>
        <v>EST</v>
      </c>
      <c r="F37" s="209" t="str">
        <f>VLOOKUP(B37,Startlist!B:H,7,FALSE)</f>
        <v>Audi 80</v>
      </c>
      <c r="G37" s="209" t="str">
        <f>VLOOKUP(B37,Startlist!B:H,6,FALSE)</f>
        <v>Optitrans Tehnikasport</v>
      </c>
      <c r="H37" s="163" t="str">
        <f>VLOOKUP(B37,Results!B:M,12,FALSE)</f>
        <v> 1:30.51,3</v>
      </c>
    </row>
    <row r="38" spans="1:8" ht="15" customHeight="1">
      <c r="A38" s="188">
        <f t="shared" si="0"/>
        <v>31</v>
      </c>
      <c r="B38" s="162">
        <v>37</v>
      </c>
      <c r="C38" s="187" t="str">
        <f>VLOOKUP(B38,Startlist!B:F,2,FALSE)</f>
        <v>E12</v>
      </c>
      <c r="D38" s="209" t="str">
        <f>CONCATENATE(VLOOKUP(B38,Startlist!B:H,3,FALSE)," / ",VLOOKUP(B38,Startlist!B:H,4,FALSE))</f>
        <v>Arsi Tupits / Ranno Bundsen</v>
      </c>
      <c r="E38" s="210" t="str">
        <f>VLOOKUP(B38,Startlist!B:F,5,FALSE)</f>
        <v>EST</v>
      </c>
      <c r="F38" s="209" t="str">
        <f>VLOOKUP(B38,Startlist!B:H,7,FALSE)</f>
        <v>Mitsubishi Lancer Evo 6</v>
      </c>
      <c r="G38" s="209" t="str">
        <f>VLOOKUP(B38,Startlist!B:H,6,FALSE)</f>
        <v>PSC Motorsport</v>
      </c>
      <c r="H38" s="163" t="str">
        <f>VLOOKUP(B38,Results!B:M,12,FALSE)</f>
        <v> 1:32.32,5</v>
      </c>
    </row>
    <row r="39" spans="1:8" ht="15" customHeight="1">
      <c r="A39" s="188">
        <f t="shared" si="0"/>
        <v>32</v>
      </c>
      <c r="B39" s="162">
        <v>1</v>
      </c>
      <c r="C39" s="187" t="str">
        <f>VLOOKUP(B39,Startlist!B:F,2,FALSE)</f>
        <v>R4</v>
      </c>
      <c r="D39" s="209" t="str">
        <f>CONCATENATE(VLOOKUP(B39,Startlist!B:H,3,FALSE)," / ",VLOOKUP(B39,Startlist!B:H,4,FALSE))</f>
        <v>Alexey Lukyanuk / Alexey Arnautov</v>
      </c>
      <c r="E39" s="210" t="str">
        <f>VLOOKUP(B39,Startlist!B:F,5,FALSE)</f>
        <v>RUS</v>
      </c>
      <c r="F39" s="209" t="str">
        <f>VLOOKUP(B39,Startlist!B:H,7,FALSE)</f>
        <v>Mitsubishi Lancer Evo 10</v>
      </c>
      <c r="G39" s="209" t="str">
        <f>VLOOKUP(B39,Startlist!B:H,6,FALSE)</f>
        <v>Rayban Rally Style</v>
      </c>
      <c r="H39" s="163" t="str">
        <f>VLOOKUP(B39,Results!B:M,12,FALSE)</f>
        <v> 1:34.39,4</v>
      </c>
    </row>
    <row r="40" spans="1:8" ht="15" customHeight="1">
      <c r="A40" s="188">
        <f t="shared" si="0"/>
        <v>33</v>
      </c>
      <c r="B40" s="162">
        <v>19</v>
      </c>
      <c r="C40" s="187" t="str">
        <f>VLOOKUP(B40,Startlist!B:F,2,FALSE)</f>
        <v>A6</v>
      </c>
      <c r="D40" s="209" t="str">
        <f>CONCATENATE(VLOOKUP(B40,Startlist!B:H,3,FALSE)," / ",VLOOKUP(B40,Startlist!B:H,4,FALSE))</f>
        <v>Rainer Rohtmets / Rivo Hell</v>
      </c>
      <c r="E40" s="210" t="str">
        <f>VLOOKUP(B40,Startlist!B:F,5,FALSE)</f>
        <v>EST</v>
      </c>
      <c r="F40" s="209" t="str">
        <f>VLOOKUP(B40,Startlist!B:H,7,FALSE)</f>
        <v>Citroen C2 R2 Max</v>
      </c>
      <c r="G40" s="209" t="str">
        <f>VLOOKUP(B40,Startlist!B:H,6,FALSE)</f>
        <v>Printsport</v>
      </c>
      <c r="H40" s="163" t="str">
        <f>VLOOKUP(B40,Results!B:M,12,FALSE)</f>
        <v> 1:47.20,8</v>
      </c>
    </row>
    <row r="41" spans="1:8" ht="15" customHeight="1">
      <c r="A41" s="188">
        <f t="shared" si="0"/>
        <v>34</v>
      </c>
      <c r="B41" s="162">
        <v>31</v>
      </c>
      <c r="C41" s="187" t="str">
        <f>VLOOKUP(B41,Startlist!B:F,2,FALSE)</f>
        <v>E10</v>
      </c>
      <c r="D41" s="209" t="str">
        <f>CONCATENATE(VLOOKUP(B41,Startlist!B:H,3,FALSE)," / ",VLOOKUP(B41,Startlist!B:H,4,FALSE))</f>
        <v>Priit Koik / Uku Heldna</v>
      </c>
      <c r="E41" s="210" t="str">
        <f>VLOOKUP(B41,Startlist!B:F,5,FALSE)</f>
        <v>EST</v>
      </c>
      <c r="F41" s="209" t="str">
        <f>VLOOKUP(B41,Startlist!B:H,7,FALSE)</f>
        <v>BMW 318is</v>
      </c>
      <c r="G41" s="209" t="str">
        <f>VLOOKUP(B41,Startlist!B:H,6,FALSE)</f>
        <v>Laitserallypark</v>
      </c>
      <c r="H41" s="163" t="str">
        <f>VLOOKUP(B41,Results!B:M,12,FALSE)</f>
        <v> 1:48.52,5</v>
      </c>
    </row>
    <row r="42" spans="1:8" ht="15" customHeight="1">
      <c r="A42" s="188"/>
      <c r="B42" s="162">
        <v>2</v>
      </c>
      <c r="C42" s="187" t="str">
        <f>VLOOKUP(B42,Startlist!B:F,2,FALSE)</f>
        <v>N4</v>
      </c>
      <c r="D42" s="209" t="str">
        <f>CONCATENATE(VLOOKUP(B42,Startlist!B:H,3,FALSE)," / ",VLOOKUP(B42,Startlist!B:H,4,FALSE))</f>
        <v>Janis Vorobjovs / Guntars Zicans</v>
      </c>
      <c r="E42" s="210" t="str">
        <f>VLOOKUP(B42,Startlist!B:F,5,FALSE)</f>
        <v>LAT</v>
      </c>
      <c r="F42" s="209" t="str">
        <f>VLOOKUP(B42,Startlist!B:H,7,FALSE)</f>
        <v>Mitsubishi Lancer Evo 10</v>
      </c>
      <c r="G42" s="209" t="str">
        <f>VLOOKUP(B42,Startlist!B:H,6,FALSE)</f>
        <v>Vorobjovs Racing</v>
      </c>
      <c r="H42" s="247" t="s">
        <v>1454</v>
      </c>
    </row>
    <row r="43" spans="1:8" ht="15" customHeight="1">
      <c r="A43" s="188"/>
      <c r="B43" s="162">
        <v>6</v>
      </c>
      <c r="C43" s="187" t="str">
        <f>VLOOKUP(B43,Startlist!B:F,2,FALSE)</f>
        <v>N4</v>
      </c>
      <c r="D43" s="209" t="str">
        <f>CONCATENATE(VLOOKUP(B43,Startlist!B:H,3,FALSE)," / ",VLOOKUP(B43,Startlist!B:H,4,FALSE))</f>
        <v>Raul Jeets / Andrus Toom</v>
      </c>
      <c r="E43" s="210" t="str">
        <f>VLOOKUP(B43,Startlist!B:F,5,FALSE)</f>
        <v>EST</v>
      </c>
      <c r="F43" s="209" t="str">
        <f>VLOOKUP(B43,Startlist!B:H,7,FALSE)</f>
        <v>Mitsubishi Lancer Evo 10</v>
      </c>
      <c r="G43" s="209" t="str">
        <f>VLOOKUP(B43,Startlist!B:H,6,FALSE)</f>
        <v>Team RRC</v>
      </c>
      <c r="H43" s="247" t="s">
        <v>1454</v>
      </c>
    </row>
    <row r="44" spans="1:8" ht="15" customHeight="1">
      <c r="A44" s="188"/>
      <c r="B44" s="162">
        <v>8</v>
      </c>
      <c r="C44" s="187" t="str">
        <f>VLOOKUP(B44,Startlist!B:F,2,FALSE)</f>
        <v>N4</v>
      </c>
      <c r="D44" s="209" t="str">
        <f>CONCATENATE(VLOOKUP(B44,Startlist!B:H,3,FALSE)," / ",VLOOKUP(B44,Startlist!B:H,4,FALSE))</f>
        <v>Egon Kaur / Erik Lepikson</v>
      </c>
      <c r="E44" s="210" t="str">
        <f>VLOOKUP(B44,Startlist!B:F,5,FALSE)</f>
        <v>EST</v>
      </c>
      <c r="F44" s="209" t="str">
        <f>VLOOKUP(B44,Startlist!B:H,7,FALSE)</f>
        <v>Subaru Impreza</v>
      </c>
      <c r="G44" s="209" t="str">
        <f>VLOOKUP(B44,Startlist!B:H,6,FALSE)</f>
        <v>Carglass Rally Team</v>
      </c>
      <c r="H44" s="247" t="s">
        <v>1454</v>
      </c>
    </row>
    <row r="45" spans="1:8" ht="15" customHeight="1">
      <c r="A45" s="188"/>
      <c r="B45" s="162">
        <v>9</v>
      </c>
      <c r="C45" s="187" t="str">
        <f>VLOOKUP(B45,Startlist!B:F,2,FALSE)</f>
        <v>N4</v>
      </c>
      <c r="D45" s="209" t="str">
        <f>CONCATENATE(VLOOKUP(B45,Startlist!B:H,3,FALSE)," / ",VLOOKUP(B45,Startlist!B:H,4,FALSE))</f>
        <v>Margus Murakas / Tom Rist</v>
      </c>
      <c r="E45" s="210" t="str">
        <f>VLOOKUP(B45,Startlist!B:F,5,FALSE)</f>
        <v>EST</v>
      </c>
      <c r="F45" s="209" t="str">
        <f>VLOOKUP(B45,Startlist!B:H,7,FALSE)</f>
        <v>Mitsubishi Lancer Evo 10</v>
      </c>
      <c r="G45" s="209" t="str">
        <f>VLOOKUP(B45,Startlist!B:H,6,FALSE)</f>
        <v>Prorehv Rally Team</v>
      </c>
      <c r="H45" s="247" t="s">
        <v>1454</v>
      </c>
    </row>
    <row r="46" spans="1:8" ht="15" customHeight="1">
      <c r="A46" s="188"/>
      <c r="B46" s="162">
        <v>10</v>
      </c>
      <c r="C46" s="187" t="str">
        <f>VLOOKUP(B46,Startlist!B:F,2,FALSE)</f>
        <v>N4</v>
      </c>
      <c r="D46" s="209" t="str">
        <f>CONCATENATE(VLOOKUP(B46,Startlist!B:H,3,FALSE)," / ",VLOOKUP(B46,Startlist!B:H,4,FALSE))</f>
        <v>Oliver Ojaperv / Jarno Talve</v>
      </c>
      <c r="E46" s="210" t="str">
        <f>VLOOKUP(B46,Startlist!B:F,5,FALSE)</f>
        <v>EST</v>
      </c>
      <c r="F46" s="209" t="str">
        <f>VLOOKUP(B46,Startlist!B:H,7,FALSE)</f>
        <v>Subaru Impreza WRX STI</v>
      </c>
      <c r="G46" s="209" t="str">
        <f>VLOOKUP(B46,Startlist!B:H,6,FALSE)</f>
        <v>OK Tehnikaspordiklubi</v>
      </c>
      <c r="H46" s="247" t="s">
        <v>1454</v>
      </c>
    </row>
    <row r="47" spans="1:8" ht="15" customHeight="1">
      <c r="A47" s="188"/>
      <c r="B47" s="162">
        <v>17</v>
      </c>
      <c r="C47" s="187" t="str">
        <f>VLOOKUP(B47,Startlist!B:F,2,FALSE)</f>
        <v>A6</v>
      </c>
      <c r="D47" s="209" t="str">
        <f>CONCATENATE(VLOOKUP(B47,Startlist!B:H,3,FALSE)," / ",VLOOKUP(B47,Startlist!B:H,4,FALSE))</f>
        <v>Kristen Kelement / Timo Kasesalu</v>
      </c>
      <c r="E47" s="210" t="str">
        <f>VLOOKUP(B47,Startlist!B:F,5,FALSE)</f>
        <v>EST</v>
      </c>
      <c r="F47" s="209" t="str">
        <f>VLOOKUP(B47,Startlist!B:H,7,FALSE)</f>
        <v>Citroen C2 R2 Max</v>
      </c>
      <c r="G47" s="209" t="str">
        <f>VLOOKUP(B47,Startlist!B:H,6,FALSE)</f>
        <v>Oti Ralliklubi</v>
      </c>
      <c r="H47" s="247" t="s">
        <v>1454</v>
      </c>
    </row>
    <row r="48" spans="1:8" ht="15" customHeight="1">
      <c r="A48" s="188"/>
      <c r="B48" s="162">
        <v>26</v>
      </c>
      <c r="C48" s="187" t="str">
        <f>VLOOKUP(B48,Startlist!B:F,2,FALSE)</f>
        <v>E12</v>
      </c>
      <c r="D48" s="209" t="str">
        <f>CONCATENATE(VLOOKUP(B48,Startlist!B:H,3,FALSE)," / ",VLOOKUP(B48,Startlist!B:H,4,FALSE))</f>
        <v>Sergey Uger / Maria Obolenskaya</v>
      </c>
      <c r="E48" s="210" t="str">
        <f>VLOOKUP(B48,Startlist!B:F,5,FALSE)</f>
        <v>RUS</v>
      </c>
      <c r="F48" s="209" t="str">
        <f>VLOOKUP(B48,Startlist!B:H,7,FALSE)</f>
        <v>Subaru Impreza</v>
      </c>
      <c r="G48" s="209" t="str">
        <f>VLOOKUP(B48,Startlist!B:H,6,FALSE)</f>
        <v>Cone Forest Rally Team</v>
      </c>
      <c r="H48" s="247" t="s">
        <v>1454</v>
      </c>
    </row>
    <row r="49" spans="1:8" ht="15" customHeight="1">
      <c r="A49" s="188"/>
      <c r="B49" s="162">
        <v>28</v>
      </c>
      <c r="C49" s="187" t="str">
        <f>VLOOKUP(B49,Startlist!B:F,2,FALSE)</f>
        <v>E9</v>
      </c>
      <c r="D49" s="209" t="str">
        <f>CONCATENATE(VLOOKUP(B49,Startlist!B:H,3,FALSE)," / ",VLOOKUP(B49,Startlist!B:H,4,FALSE))</f>
        <v>Henry Asi / Taaniel Tigas</v>
      </c>
      <c r="E49" s="210" t="str">
        <f>VLOOKUP(B49,Startlist!B:F,5,FALSE)</f>
        <v>EST</v>
      </c>
      <c r="F49" s="209" t="str">
        <f>VLOOKUP(B49,Startlist!B:H,7,FALSE)</f>
        <v>Lada Samara</v>
      </c>
      <c r="G49" s="209" t="str">
        <f>VLOOKUP(B49,Startlist!B:H,6,FALSE)</f>
        <v>OK Tehnikaspordiklubi</v>
      </c>
      <c r="H49" s="247" t="s">
        <v>1454</v>
      </c>
    </row>
    <row r="50" spans="1:8" ht="15" customHeight="1">
      <c r="A50" s="188"/>
      <c r="B50" s="162">
        <v>33</v>
      </c>
      <c r="C50" s="187" t="str">
        <f>VLOOKUP(B50,Startlist!B:F,2,FALSE)</f>
        <v>A7</v>
      </c>
      <c r="D50" s="209" t="str">
        <f>CONCATENATE(VLOOKUP(B50,Startlist!B:H,3,FALSE)," / ",VLOOKUP(B50,Startlist!B:H,4,FALSE))</f>
        <v>Mait Madik / Priit Hain</v>
      </c>
      <c r="E50" s="210" t="str">
        <f>VLOOKUP(B50,Startlist!B:F,5,FALSE)</f>
        <v>EST</v>
      </c>
      <c r="F50" s="209" t="str">
        <f>VLOOKUP(B50,Startlist!B:H,7,FALSE)</f>
        <v>Honda Civic Type-R</v>
      </c>
      <c r="G50" s="209" t="str">
        <f>VLOOKUP(B50,Startlist!B:H,6,FALSE)</f>
        <v>OK Tehnikaspordiklubi</v>
      </c>
      <c r="H50" s="247" t="s">
        <v>1454</v>
      </c>
    </row>
    <row r="51" spans="1:8" ht="15" customHeight="1">
      <c r="A51" s="188"/>
      <c r="B51" s="162">
        <v>34</v>
      </c>
      <c r="C51" s="187" t="str">
        <f>VLOOKUP(B51,Startlist!B:F,2,FALSE)</f>
        <v>A6</v>
      </c>
      <c r="D51" s="209" t="str">
        <f>CONCATENATE(VLOOKUP(B51,Startlist!B:H,3,FALSE)," / ",VLOOKUP(B51,Startlist!B:H,4,FALSE))</f>
        <v>Kenneth Sepp / Rein Reinsalu</v>
      </c>
      <c r="E51" s="210" t="str">
        <f>VLOOKUP(B51,Startlist!B:F,5,FALSE)</f>
        <v>EST</v>
      </c>
      <c r="F51" s="209" t="str">
        <f>VLOOKUP(B51,Startlist!B:H,7,FALSE)</f>
        <v>Citroen C2</v>
      </c>
      <c r="G51" s="209" t="str">
        <f>VLOOKUP(B51,Startlist!B:H,6,FALSE)</f>
        <v>Sar-Tech Motorsport</v>
      </c>
      <c r="H51" s="247" t="s">
        <v>1454</v>
      </c>
    </row>
    <row r="52" spans="1:8" ht="15" customHeight="1">
      <c r="A52" s="188"/>
      <c r="B52" s="162">
        <v>39</v>
      </c>
      <c r="C52" s="187" t="str">
        <f>VLOOKUP(B52,Startlist!B:F,2,FALSE)</f>
        <v>N4</v>
      </c>
      <c r="D52" s="209" t="str">
        <f>CONCATENATE(VLOOKUP(B52,Startlist!B:H,3,FALSE)," / ",VLOOKUP(B52,Startlist!B:H,4,FALSE))</f>
        <v>Tarvo Saar / Martin Ansi</v>
      </c>
      <c r="E52" s="210" t="str">
        <f>VLOOKUP(B52,Startlist!B:F,5,FALSE)</f>
        <v>EST</v>
      </c>
      <c r="F52" s="209" t="str">
        <f>VLOOKUP(B52,Startlist!B:H,7,FALSE)</f>
        <v>Mitsubishi Lancer Evo 9</v>
      </c>
      <c r="G52" s="209" t="str">
        <f>VLOOKUP(B52,Startlist!B:H,6,FALSE)</f>
        <v>A-Racing</v>
      </c>
      <c r="H52" s="247" t="s">
        <v>1454</v>
      </c>
    </row>
    <row r="53" spans="1:8" ht="15" customHeight="1">
      <c r="A53" s="188"/>
      <c r="B53" s="162">
        <v>43</v>
      </c>
      <c r="C53" s="187" t="str">
        <f>VLOOKUP(B53,Startlist!B:F,2,FALSE)</f>
        <v>E11</v>
      </c>
      <c r="D53" s="209" t="str">
        <f>CONCATENATE(VLOOKUP(B53,Startlist!B:H,3,FALSE)," / ",VLOOKUP(B53,Startlist!B:H,4,FALSE))</f>
        <v>Raiko Aru / Veiko Kullamäe</v>
      </c>
      <c r="E53" s="210" t="str">
        <f>VLOOKUP(B53,Startlist!B:F,5,FALSE)</f>
        <v>EST</v>
      </c>
      <c r="F53" s="209" t="str">
        <f>VLOOKUP(B53,Startlist!B:H,7,FALSE)</f>
        <v>BMW 325</v>
      </c>
      <c r="G53" s="209" t="str">
        <f>VLOOKUP(B53,Startlist!B:H,6,FALSE)</f>
        <v>Märjamaa Rally Team</v>
      </c>
      <c r="H53" s="247" t="s">
        <v>1454</v>
      </c>
    </row>
    <row r="54" spans="1:8" ht="15" customHeight="1">
      <c r="A54" s="188"/>
      <c r="B54" s="162">
        <v>46</v>
      </c>
      <c r="C54" s="187" t="str">
        <f>VLOOKUP(B54,Startlist!B:F,2,FALSE)</f>
        <v>E11</v>
      </c>
      <c r="D54" s="209" t="str">
        <f>CONCATENATE(VLOOKUP(B54,Startlist!B:H,3,FALSE)," / ",VLOOKUP(B54,Startlist!B:H,4,FALSE))</f>
        <v>Argo Kuutok / Krister Aasa</v>
      </c>
      <c r="E54" s="210" t="str">
        <f>VLOOKUP(B54,Startlist!B:F,5,FALSE)</f>
        <v>EST</v>
      </c>
      <c r="F54" s="209" t="str">
        <f>VLOOKUP(B54,Startlist!B:H,7,FALSE)</f>
        <v>BMW M3</v>
      </c>
      <c r="G54" s="209" t="str">
        <f>VLOOKUP(B54,Startlist!B:H,6,FALSE)</f>
        <v>Laitserallypark</v>
      </c>
      <c r="H54" s="247" t="s">
        <v>1454</v>
      </c>
    </row>
    <row r="55" spans="1:8" ht="15" customHeight="1">
      <c r="A55" s="188"/>
      <c r="B55" s="162">
        <v>47</v>
      </c>
      <c r="C55" s="187" t="str">
        <f>VLOOKUP(B55,Startlist!B:F,2,FALSE)</f>
        <v>E10</v>
      </c>
      <c r="D55" s="209" t="str">
        <f>CONCATENATE(VLOOKUP(B55,Startlist!B:H,3,FALSE)," / ",VLOOKUP(B55,Startlist!B:H,4,FALSE))</f>
        <v>Alar Tatrik / Annika Arnek</v>
      </c>
      <c r="E55" s="210" t="str">
        <f>VLOOKUP(B55,Startlist!B:F,5,FALSE)</f>
        <v>EST</v>
      </c>
      <c r="F55" s="209" t="str">
        <f>VLOOKUP(B55,Startlist!B:H,7,FALSE)</f>
        <v>BMW 318</v>
      </c>
      <c r="G55" s="209" t="str">
        <f>VLOOKUP(B55,Startlist!B:H,6,FALSE)</f>
        <v>Prorehv Rally Team</v>
      </c>
      <c r="H55" s="247" t="s">
        <v>1454</v>
      </c>
    </row>
    <row r="56" spans="1:8" ht="15" customHeight="1">
      <c r="A56" s="188"/>
      <c r="B56" s="162">
        <v>49</v>
      </c>
      <c r="C56" s="187" t="str">
        <f>VLOOKUP(B56,Startlist!B:F,2,FALSE)</f>
        <v>E10</v>
      </c>
      <c r="D56" s="209" t="str">
        <f>CONCATENATE(VLOOKUP(B56,Startlist!B:H,3,FALSE)," / ",VLOOKUP(B56,Startlist!B:H,4,FALSE))</f>
        <v>Ott Mesikäpp / Alvar Kuutok</v>
      </c>
      <c r="E56" s="210" t="str">
        <f>VLOOKUP(B56,Startlist!B:F,5,FALSE)</f>
        <v>EST</v>
      </c>
      <c r="F56" s="209" t="str">
        <f>VLOOKUP(B56,Startlist!B:H,7,FALSE)</f>
        <v>Vaz 2105</v>
      </c>
      <c r="G56" s="209" t="str">
        <f>VLOOKUP(B56,Startlist!B:H,6,FALSE)</f>
        <v>Laitserallypark</v>
      </c>
      <c r="H56" s="247" t="s">
        <v>1454</v>
      </c>
    </row>
    <row r="57" spans="1:8" ht="15" customHeight="1">
      <c r="A57" s="188"/>
      <c r="B57" s="162">
        <v>52</v>
      </c>
      <c r="C57" s="187" t="str">
        <f>VLOOKUP(B57,Startlist!B:F,2,FALSE)</f>
        <v>E10</v>
      </c>
      <c r="D57" s="209" t="str">
        <f>CONCATENATE(VLOOKUP(B57,Startlist!B:H,3,FALSE)," / ",VLOOKUP(B57,Startlist!B:H,4,FALSE))</f>
        <v>Lauri Luts / Urmo Luts</v>
      </c>
      <c r="E57" s="210" t="str">
        <f>VLOOKUP(B57,Startlist!B:F,5,FALSE)</f>
        <v>EST</v>
      </c>
      <c r="F57" s="209" t="str">
        <f>VLOOKUP(B57,Startlist!B:H,7,FALSE)</f>
        <v>VW Golf</v>
      </c>
      <c r="G57" s="209" t="str">
        <f>VLOOKUP(B57,Startlist!B:H,6,FALSE)</f>
        <v>G.M.Racing SK</v>
      </c>
      <c r="H57" s="247" t="s">
        <v>1454</v>
      </c>
    </row>
    <row r="58" spans="1:8" ht="15" customHeight="1">
      <c r="A58" s="188"/>
      <c r="B58" s="162">
        <v>54</v>
      </c>
      <c r="C58" s="187" t="str">
        <f>VLOOKUP(B58,Startlist!B:F,2,FALSE)</f>
        <v>E10</v>
      </c>
      <c r="D58" s="209" t="str">
        <f>CONCATENATE(VLOOKUP(B58,Startlist!B:H,3,FALSE)," / ",VLOOKUP(B58,Startlist!B:H,4,FALSE))</f>
        <v>Indrek Napp / Tarmo Mägi</v>
      </c>
      <c r="E58" s="210" t="str">
        <f>VLOOKUP(B58,Startlist!B:F,5,FALSE)</f>
        <v>EST</v>
      </c>
      <c r="F58" s="209" t="str">
        <f>VLOOKUP(B58,Startlist!B:H,7,FALSE)</f>
        <v>Renault Clio</v>
      </c>
      <c r="G58" s="209" t="str">
        <f>VLOOKUP(B58,Startlist!B:H,6,FALSE)</f>
        <v>G.M.Racing SK</v>
      </c>
      <c r="H58" s="247" t="s">
        <v>1454</v>
      </c>
    </row>
    <row r="59" spans="1:8" ht="15" customHeight="1">
      <c r="A59" s="188"/>
      <c r="B59" s="162">
        <v>57</v>
      </c>
      <c r="C59" s="187" t="str">
        <f>VLOOKUP(B59,Startlist!B:F,2,FALSE)</f>
        <v>E9</v>
      </c>
      <c r="D59" s="209" t="str">
        <f>CONCATENATE(VLOOKUP(B59,Startlist!B:H,3,FALSE)," / ",VLOOKUP(B59,Startlist!B:H,4,FALSE))</f>
        <v>Margus Sarja / Taavi Audova</v>
      </c>
      <c r="E59" s="210" t="str">
        <f>VLOOKUP(B59,Startlist!B:F,5,FALSE)</f>
        <v>EST</v>
      </c>
      <c r="F59" s="209" t="str">
        <f>VLOOKUP(B59,Startlist!B:H,7,FALSE)</f>
        <v>VW Golf</v>
      </c>
      <c r="G59" s="209" t="str">
        <f>VLOOKUP(B59,Startlist!B:H,6,FALSE)</f>
        <v>G.M.Racing SK</v>
      </c>
      <c r="H59" s="247" t="s">
        <v>1454</v>
      </c>
    </row>
    <row r="60" spans="1:8" ht="15" customHeight="1">
      <c r="A60" s="188"/>
      <c r="B60" s="162">
        <v>58</v>
      </c>
      <c r="C60" s="187" t="str">
        <f>VLOOKUP(B60,Startlist!B:F,2,FALSE)</f>
        <v>E10</v>
      </c>
      <c r="D60" s="209" t="str">
        <f>CONCATENATE(VLOOKUP(B60,Startlist!B:H,3,FALSE)," / ",VLOOKUP(B60,Startlist!B:H,4,FALSE))</f>
        <v>Janek Vallask / Heldur Allas</v>
      </c>
      <c r="E60" s="210" t="str">
        <f>VLOOKUP(B60,Startlist!B:F,5,FALSE)</f>
        <v>EST</v>
      </c>
      <c r="F60" s="209" t="str">
        <f>VLOOKUP(B60,Startlist!B:H,7,FALSE)</f>
        <v>Ford Escort</v>
      </c>
      <c r="G60" s="209" t="str">
        <f>VLOOKUP(B60,Startlist!B:H,6,FALSE)</f>
        <v>Sar-Tech Motorsport</v>
      </c>
      <c r="H60" s="247" t="s">
        <v>1454</v>
      </c>
    </row>
    <row r="61" spans="1:8" ht="15" customHeight="1">
      <c r="A61" s="188"/>
      <c r="B61" s="162">
        <v>59</v>
      </c>
      <c r="C61" s="187" t="str">
        <f>VLOOKUP(B61,Startlist!B:F,2,FALSE)</f>
        <v>E9</v>
      </c>
      <c r="D61" s="209" t="str">
        <f>CONCATENATE(VLOOKUP(B61,Startlist!B:H,3,FALSE)," / ",VLOOKUP(B61,Startlist!B:H,4,FALSE))</f>
        <v>Raigo Vilbiks / Alari Jüriöö</v>
      </c>
      <c r="E61" s="210" t="str">
        <f>VLOOKUP(B61,Startlist!B:F,5,FALSE)</f>
        <v>EST</v>
      </c>
      <c r="F61" s="209" t="str">
        <f>VLOOKUP(B61,Startlist!B:H,7,FALSE)</f>
        <v>Lada Samara</v>
      </c>
      <c r="G61" s="209" t="str">
        <f>VLOOKUP(B61,Startlist!B:H,6,FALSE)</f>
        <v>Laitserallypark</v>
      </c>
      <c r="H61" s="247" t="s">
        <v>1454</v>
      </c>
    </row>
    <row r="62" spans="1:8" ht="12.75">
      <c r="A62" s="165"/>
      <c r="B62" s="114"/>
      <c r="C62" s="114"/>
      <c r="D62" s="114"/>
      <c r="E62" s="114"/>
      <c r="F62" s="166"/>
      <c r="G62" s="114"/>
      <c r="H62" s="211"/>
    </row>
    <row r="63" spans="1:8" ht="12.75">
      <c r="A63" s="165"/>
      <c r="B63" s="114"/>
      <c r="C63" s="114"/>
      <c r="D63" s="114"/>
      <c r="E63" s="114"/>
      <c r="F63" s="166"/>
      <c r="G63" s="114"/>
      <c r="H63" s="211"/>
    </row>
    <row r="64" spans="1:8" ht="12.75">
      <c r="A64" s="165"/>
      <c r="B64" s="114"/>
      <c r="C64" s="114"/>
      <c r="D64" s="114"/>
      <c r="E64" s="114"/>
      <c r="F64" s="166"/>
      <c r="G64" s="114"/>
      <c r="H64" s="211"/>
    </row>
    <row r="65" spans="1:8" ht="12.75">
      <c r="A65" s="165"/>
      <c r="B65" s="114"/>
      <c r="C65" s="114"/>
      <c r="D65" s="114"/>
      <c r="E65" s="114"/>
      <c r="F65" s="166"/>
      <c r="G65" s="114"/>
      <c r="H65" s="211"/>
    </row>
    <row r="66" spans="1:8" ht="12.75">
      <c r="A66" s="165"/>
      <c r="B66" s="114"/>
      <c r="C66" s="114"/>
      <c r="D66" s="114"/>
      <c r="E66" s="114"/>
      <c r="F66" s="166"/>
      <c r="G66" s="114"/>
      <c r="H66" s="211"/>
    </row>
    <row r="67" spans="1:8" ht="12.75">
      <c r="A67" s="165"/>
      <c r="B67" s="114"/>
      <c r="C67" s="114"/>
      <c r="D67" s="114"/>
      <c r="E67" s="114"/>
      <c r="F67" s="166"/>
      <c r="G67" s="114"/>
      <c r="H67" s="211"/>
    </row>
    <row r="68" spans="1:8" ht="12.75">
      <c r="A68" s="165"/>
      <c r="B68" s="114"/>
      <c r="C68" s="114"/>
      <c r="D68" s="114"/>
      <c r="E68" s="114"/>
      <c r="F68" s="166"/>
      <c r="G68" s="114"/>
      <c r="H68" s="211"/>
    </row>
    <row r="69" spans="1:8" ht="12.75">
      <c r="A69" s="165"/>
      <c r="B69" s="114"/>
      <c r="C69" s="114"/>
      <c r="D69" s="114"/>
      <c r="E69" s="114"/>
      <c r="F69" s="166"/>
      <c r="G69" s="114"/>
      <c r="H69" s="211"/>
    </row>
    <row r="70" spans="1:8" ht="12.75">
      <c r="A70" s="165"/>
      <c r="B70" s="114"/>
      <c r="C70" s="114"/>
      <c r="D70" s="114"/>
      <c r="E70" s="114"/>
      <c r="F70" s="166"/>
      <c r="G70" s="114"/>
      <c r="H70" s="211"/>
    </row>
    <row r="71" spans="1:8" ht="12.75">
      <c r="A71" s="165"/>
      <c r="B71" s="114"/>
      <c r="C71" s="114"/>
      <c r="D71" s="114"/>
      <c r="E71" s="114"/>
      <c r="F71" s="166"/>
      <c r="G71" s="114"/>
      <c r="H71" s="211"/>
    </row>
    <row r="72" spans="1:8" ht="12.75">
      <c r="A72" s="165"/>
      <c r="B72" s="114"/>
      <c r="C72" s="114"/>
      <c r="D72" s="114"/>
      <c r="E72" s="114"/>
      <c r="F72" s="166"/>
      <c r="G72" s="114"/>
      <c r="H72" s="211"/>
    </row>
    <row r="73" spans="1:8" ht="12.75">
      <c r="A73" s="165"/>
      <c r="B73" s="114"/>
      <c r="C73" s="114"/>
      <c r="D73" s="114"/>
      <c r="E73" s="114"/>
      <c r="F73" s="166"/>
      <c r="G73" s="114"/>
      <c r="H73" s="211"/>
    </row>
    <row r="74" spans="1:8" ht="12.75">
      <c r="A74" s="165"/>
      <c r="B74" s="114"/>
      <c r="C74" s="114"/>
      <c r="D74" s="114"/>
      <c r="E74" s="114"/>
      <c r="F74" s="166"/>
      <c r="G74" s="114"/>
      <c r="H74" s="211"/>
    </row>
    <row r="75" spans="1:8" ht="12.75">
      <c r="A75" s="165"/>
      <c r="B75" s="114"/>
      <c r="C75" s="114"/>
      <c r="D75" s="114"/>
      <c r="E75" s="114"/>
      <c r="F75" s="166"/>
      <c r="G75" s="114"/>
      <c r="H75" s="211"/>
    </row>
    <row r="76" spans="1:8" ht="12.75">
      <c r="A76" s="165"/>
      <c r="B76" s="114"/>
      <c r="C76" s="114"/>
      <c r="D76" s="114"/>
      <c r="E76" s="114"/>
      <c r="F76" s="166"/>
      <c r="G76" s="114"/>
      <c r="H76" s="211"/>
    </row>
    <row r="77" spans="1:8" ht="12.75">
      <c r="A77" s="165"/>
      <c r="B77" s="114"/>
      <c r="C77" s="114"/>
      <c r="D77" s="114"/>
      <c r="E77" s="114"/>
      <c r="F77" s="166"/>
      <c r="G77" s="114"/>
      <c r="H77" s="211"/>
    </row>
    <row r="78" spans="1:8" ht="12.75">
      <c r="A78" s="165"/>
      <c r="B78" s="114"/>
      <c r="C78" s="114"/>
      <c r="D78" s="114"/>
      <c r="E78" s="114"/>
      <c r="F78" s="166"/>
      <c r="G78" s="114"/>
      <c r="H78" s="211"/>
    </row>
    <row r="79" spans="1:8" ht="12.75">
      <c r="A79" s="165"/>
      <c r="B79" s="114"/>
      <c r="C79" s="114"/>
      <c r="D79" s="114"/>
      <c r="E79" s="114"/>
      <c r="F79" s="166"/>
      <c r="G79" s="114"/>
      <c r="H79" s="211"/>
    </row>
    <row r="80" spans="1:8" ht="12.75">
      <c r="A80" s="165"/>
      <c r="B80" s="114"/>
      <c r="C80" s="114"/>
      <c r="D80" s="114"/>
      <c r="E80" s="114"/>
      <c r="F80" s="166"/>
      <c r="G80" s="114"/>
      <c r="H80" s="211"/>
    </row>
    <row r="81" spans="1:8" ht="12.75">
      <c r="A81" s="165"/>
      <c r="B81" s="114"/>
      <c r="C81" s="114"/>
      <c r="D81" s="114"/>
      <c r="E81" s="114"/>
      <c r="F81" s="166"/>
      <c r="G81" s="114"/>
      <c r="H81" s="211"/>
    </row>
    <row r="82" spans="1:8" ht="12.75">
      <c r="A82" s="165"/>
      <c r="B82" s="114"/>
      <c r="C82" s="114"/>
      <c r="D82" s="114"/>
      <c r="E82" s="114"/>
      <c r="F82" s="166"/>
      <c r="G82" s="114"/>
      <c r="H82" s="211"/>
    </row>
    <row r="83" spans="1:8" ht="12.75">
      <c r="A83" s="165"/>
      <c r="B83" s="114"/>
      <c r="C83" s="114"/>
      <c r="D83" s="114"/>
      <c r="E83" s="114"/>
      <c r="F83" s="166"/>
      <c r="G83" s="114"/>
      <c r="H83" s="211"/>
    </row>
    <row r="84" spans="1:8" ht="12.75">
      <c r="A84" s="165"/>
      <c r="B84" s="114"/>
      <c r="C84" s="114"/>
      <c r="D84" s="114"/>
      <c r="E84" s="114"/>
      <c r="F84" s="166"/>
      <c r="G84" s="114"/>
      <c r="H84" s="211"/>
    </row>
    <row r="85" spans="1:8" ht="12.75">
      <c r="A85" s="165"/>
      <c r="B85" s="114"/>
      <c r="C85" s="114"/>
      <c r="D85" s="114"/>
      <c r="E85" s="114"/>
      <c r="F85" s="166"/>
      <c r="G85" s="114"/>
      <c r="H85" s="211"/>
    </row>
    <row r="86" spans="1:8" ht="12.75">
      <c r="A86" s="165"/>
      <c r="B86" s="114"/>
      <c r="C86" s="114"/>
      <c r="D86" s="114"/>
      <c r="E86" s="114"/>
      <c r="F86" s="166"/>
      <c r="G86" s="114"/>
      <c r="H86" s="211"/>
    </row>
    <row r="87" spans="1:8" ht="12.75">
      <c r="A87" s="165"/>
      <c r="B87" s="114"/>
      <c r="C87" s="114"/>
      <c r="D87" s="114"/>
      <c r="E87" s="114"/>
      <c r="F87" s="166"/>
      <c r="G87" s="114"/>
      <c r="H87" s="211"/>
    </row>
    <row r="88" spans="1:8" ht="12.75">
      <c r="A88" s="165"/>
      <c r="B88" s="114"/>
      <c r="C88" s="114"/>
      <c r="D88" s="114"/>
      <c r="E88" s="114"/>
      <c r="F88" s="166"/>
      <c r="G88" s="114"/>
      <c r="H88" s="211"/>
    </row>
    <row r="89" spans="1:8" ht="12.75">
      <c r="A89" s="165"/>
      <c r="B89" s="114"/>
      <c r="C89" s="114"/>
      <c r="D89" s="114"/>
      <c r="E89" s="114"/>
      <c r="F89" s="166"/>
      <c r="G89" s="114"/>
      <c r="H89" s="211"/>
    </row>
    <row r="90" spans="1:8" ht="12.75">
      <c r="A90" s="165"/>
      <c r="B90" s="114"/>
      <c r="C90" s="114"/>
      <c r="D90" s="114"/>
      <c r="E90" s="114"/>
      <c r="F90" s="166"/>
      <c r="G90" s="114"/>
      <c r="H90" s="211"/>
    </row>
    <row r="91" spans="1:8" ht="12.75">
      <c r="A91" s="165"/>
      <c r="B91" s="114"/>
      <c r="C91" s="114"/>
      <c r="D91" s="114"/>
      <c r="E91" s="114"/>
      <c r="F91" s="166"/>
      <c r="G91" s="114"/>
      <c r="H91" s="211"/>
    </row>
    <row r="92" spans="1:8" ht="12.75">
      <c r="A92" s="165"/>
      <c r="B92" s="114"/>
      <c r="C92" s="114"/>
      <c r="D92" s="114"/>
      <c r="E92" s="114"/>
      <c r="F92" s="166"/>
      <c r="G92" s="114"/>
      <c r="H92" s="211"/>
    </row>
    <row r="93" spans="1:8" ht="12.75">
      <c r="A93" s="165"/>
      <c r="B93" s="114"/>
      <c r="C93" s="114"/>
      <c r="D93" s="114"/>
      <c r="E93" s="114"/>
      <c r="F93" s="166"/>
      <c r="G93" s="114"/>
      <c r="H93" s="211"/>
    </row>
    <row r="94" spans="1:8" ht="12.75">
      <c r="A94" s="165"/>
      <c r="B94" s="114"/>
      <c r="C94" s="114"/>
      <c r="D94" s="114"/>
      <c r="E94" s="114"/>
      <c r="F94" s="166"/>
      <c r="G94" s="114"/>
      <c r="H94" s="211"/>
    </row>
    <row r="95" spans="1:8" ht="12.75">
      <c r="A95" s="165"/>
      <c r="B95" s="114"/>
      <c r="C95" s="114"/>
      <c r="D95" s="114"/>
      <c r="E95" s="114"/>
      <c r="F95" s="166"/>
      <c r="G95" s="114"/>
      <c r="H95" s="211"/>
    </row>
    <row r="96" spans="1:8" ht="12.75">
      <c r="A96" s="165"/>
      <c r="B96" s="114"/>
      <c r="C96" s="114"/>
      <c r="D96" s="114"/>
      <c r="E96" s="114"/>
      <c r="F96" s="166"/>
      <c r="G96" s="114"/>
      <c r="H96" s="211"/>
    </row>
    <row r="97" spans="1:8" ht="12.75">
      <c r="A97" s="165"/>
      <c r="B97" s="114"/>
      <c r="C97" s="114"/>
      <c r="D97" s="114"/>
      <c r="E97" s="114"/>
      <c r="F97" s="166"/>
      <c r="G97" s="114"/>
      <c r="H97" s="211"/>
    </row>
    <row r="98" spans="1:8" ht="12.75">
      <c r="A98" s="165"/>
      <c r="B98" s="114"/>
      <c r="C98" s="114"/>
      <c r="D98" s="114"/>
      <c r="E98" s="114"/>
      <c r="F98" s="166"/>
      <c r="G98" s="114"/>
      <c r="H98" s="211"/>
    </row>
    <row r="99" spans="1:8" ht="12.75">
      <c r="A99" s="165"/>
      <c r="B99" s="114"/>
      <c r="C99" s="114"/>
      <c r="D99" s="114"/>
      <c r="E99" s="114"/>
      <c r="F99" s="166"/>
      <c r="G99" s="114"/>
      <c r="H99" s="211"/>
    </row>
    <row r="100" spans="1:8" ht="12.75">
      <c r="A100" s="165"/>
      <c r="B100" s="114"/>
      <c r="C100" s="114"/>
      <c r="D100" s="114"/>
      <c r="E100" s="114"/>
      <c r="F100" s="166"/>
      <c r="G100" s="114"/>
      <c r="H100" s="211"/>
    </row>
    <row r="101" spans="1:8" ht="12.75">
      <c r="A101" s="165"/>
      <c r="B101" s="114"/>
      <c r="C101" s="114"/>
      <c r="D101" s="114"/>
      <c r="E101" s="114"/>
      <c r="F101" s="166"/>
      <c r="G101" s="114"/>
      <c r="H101" s="211"/>
    </row>
    <row r="102" spans="1:8" ht="12.75">
      <c r="A102" s="165"/>
      <c r="B102" s="114"/>
      <c r="C102" s="114"/>
      <c r="D102" s="114"/>
      <c r="E102" s="114"/>
      <c r="F102" s="166"/>
      <c r="G102" s="114"/>
      <c r="H102" s="211"/>
    </row>
    <row r="103" spans="1:8" ht="12.75">
      <c r="A103" s="165"/>
      <c r="B103" s="114"/>
      <c r="C103" s="114"/>
      <c r="D103" s="114"/>
      <c r="E103" s="114"/>
      <c r="F103" s="166"/>
      <c r="G103" s="114"/>
      <c r="H103" s="211"/>
    </row>
    <row r="104" spans="1:8" ht="12.75">
      <c r="A104" s="165"/>
      <c r="B104" s="114"/>
      <c r="C104" s="114"/>
      <c r="D104" s="114"/>
      <c r="E104" s="114"/>
      <c r="F104" s="166"/>
      <c r="G104" s="114"/>
      <c r="H104" s="211"/>
    </row>
    <row r="105" spans="1:8" ht="12.75">
      <c r="A105" s="165"/>
      <c r="B105" s="114"/>
      <c r="C105" s="114"/>
      <c r="D105" s="114"/>
      <c r="E105" s="114"/>
      <c r="F105" s="166"/>
      <c r="G105" s="114"/>
      <c r="H105" s="211"/>
    </row>
    <row r="106" spans="1:8" ht="12.75">
      <c r="A106" s="165"/>
      <c r="B106" s="114"/>
      <c r="C106" s="114"/>
      <c r="D106" s="114"/>
      <c r="E106" s="114"/>
      <c r="F106" s="166"/>
      <c r="G106" s="114"/>
      <c r="H106" s="211"/>
    </row>
    <row r="107" spans="1:8" ht="12.75">
      <c r="A107" s="165"/>
      <c r="B107" s="114"/>
      <c r="C107" s="114"/>
      <c r="D107" s="114"/>
      <c r="E107" s="114"/>
      <c r="F107" s="166"/>
      <c r="G107" s="114"/>
      <c r="H107" s="211"/>
    </row>
    <row r="108" spans="1:8" ht="12.75">
      <c r="A108" s="165"/>
      <c r="B108" s="114"/>
      <c r="C108" s="114"/>
      <c r="D108" s="114"/>
      <c r="E108" s="114"/>
      <c r="F108" s="166"/>
      <c r="G108" s="114"/>
      <c r="H108" s="211"/>
    </row>
    <row r="109" spans="1:8" ht="12.75">
      <c r="A109" s="165"/>
      <c r="B109" s="114"/>
      <c r="C109" s="114"/>
      <c r="D109" s="114"/>
      <c r="E109" s="114"/>
      <c r="F109" s="166"/>
      <c r="G109" s="114"/>
      <c r="H109" s="211"/>
    </row>
    <row r="110" spans="1:8" ht="12.75">
      <c r="A110" s="165"/>
      <c r="B110" s="114"/>
      <c r="C110" s="114"/>
      <c r="D110" s="114"/>
      <c r="E110" s="114"/>
      <c r="F110" s="166"/>
      <c r="G110" s="114"/>
      <c r="H110" s="211"/>
    </row>
    <row r="111" spans="1:8" ht="12.75">
      <c r="A111" s="165"/>
      <c r="B111" s="114"/>
      <c r="C111" s="114"/>
      <c r="D111" s="114"/>
      <c r="E111" s="114"/>
      <c r="F111" s="166"/>
      <c r="G111" s="114"/>
      <c r="H111" s="211"/>
    </row>
    <row r="112" spans="1:8" ht="12.75">
      <c r="A112" s="165"/>
      <c r="B112" s="114"/>
      <c r="C112" s="114"/>
      <c r="D112" s="114"/>
      <c r="E112" s="114"/>
      <c r="F112" s="166"/>
      <c r="G112" s="114"/>
      <c r="H112" s="211"/>
    </row>
    <row r="113" spans="1:8" ht="12.75">
      <c r="A113" s="165"/>
      <c r="B113" s="114"/>
      <c r="C113" s="114"/>
      <c r="D113" s="114"/>
      <c r="E113" s="114"/>
      <c r="F113" s="166"/>
      <c r="G113" s="114"/>
      <c r="H113" s="211"/>
    </row>
    <row r="114" spans="1:8" ht="12.75">
      <c r="A114" s="165"/>
      <c r="B114" s="114"/>
      <c r="C114" s="114"/>
      <c r="D114" s="114"/>
      <c r="E114" s="114"/>
      <c r="F114" s="166"/>
      <c r="G114" s="114"/>
      <c r="H114" s="211"/>
    </row>
    <row r="115" spans="1:8" ht="12.75">
      <c r="A115" s="165"/>
      <c r="B115" s="114"/>
      <c r="C115" s="114"/>
      <c r="D115" s="114"/>
      <c r="E115" s="114"/>
      <c r="F115" s="166"/>
      <c r="G115" s="114"/>
      <c r="H115" s="211"/>
    </row>
    <row r="116" spans="1:8" ht="12.75">
      <c r="A116" s="165"/>
      <c r="B116" s="114"/>
      <c r="C116" s="114"/>
      <c r="D116" s="114"/>
      <c r="E116" s="114"/>
      <c r="F116" s="166"/>
      <c r="G116" s="114"/>
      <c r="H116" s="211"/>
    </row>
    <row r="117" spans="1:8" ht="12.75">
      <c r="A117" s="165"/>
      <c r="B117" s="114"/>
      <c r="C117" s="114"/>
      <c r="D117" s="114"/>
      <c r="E117" s="114"/>
      <c r="F117" s="166"/>
      <c r="G117" s="114"/>
      <c r="H117" s="211"/>
    </row>
    <row r="118" spans="1:8" ht="12.75">
      <c r="A118" s="165"/>
      <c r="B118" s="114"/>
      <c r="C118" s="114"/>
      <c r="D118" s="114"/>
      <c r="E118" s="114"/>
      <c r="F118" s="166"/>
      <c r="G118" s="114"/>
      <c r="H118" s="211"/>
    </row>
    <row r="119" spans="1:8" ht="12.75">
      <c r="A119" s="165"/>
      <c r="B119" s="114"/>
      <c r="C119" s="114"/>
      <c r="D119" s="114"/>
      <c r="E119" s="114"/>
      <c r="F119" s="166"/>
      <c r="G119" s="114"/>
      <c r="H119" s="211"/>
    </row>
    <row r="120" spans="1:8" ht="12.75">
      <c r="A120" s="165"/>
      <c r="B120" s="114"/>
      <c r="C120" s="114"/>
      <c r="D120" s="114"/>
      <c r="E120" s="114"/>
      <c r="F120" s="166"/>
      <c r="G120" s="114"/>
      <c r="H120" s="211"/>
    </row>
    <row r="121" spans="1:8" ht="12.75">
      <c r="A121" s="165"/>
      <c r="B121" s="114"/>
      <c r="C121" s="114"/>
      <c r="D121" s="114"/>
      <c r="E121" s="114"/>
      <c r="F121" s="166"/>
      <c r="G121" s="114"/>
      <c r="H121" s="211"/>
    </row>
    <row r="122" spans="1:8" ht="12.75">
      <c r="A122" s="165"/>
      <c r="B122" s="114"/>
      <c r="C122" s="114"/>
      <c r="D122" s="114"/>
      <c r="E122" s="114"/>
      <c r="F122" s="166"/>
      <c r="G122" s="114"/>
      <c r="H122" s="211"/>
    </row>
    <row r="123" spans="1:8" ht="12.75">
      <c r="A123" s="165"/>
      <c r="B123" s="114"/>
      <c r="C123" s="114"/>
      <c r="D123" s="114"/>
      <c r="E123" s="114"/>
      <c r="F123" s="166"/>
      <c r="G123" s="114"/>
      <c r="H123" s="211"/>
    </row>
    <row r="124" spans="1:8" ht="12.75">
      <c r="A124" s="165"/>
      <c r="B124" s="114"/>
      <c r="C124" s="114"/>
      <c r="D124" s="114"/>
      <c r="E124" s="114"/>
      <c r="F124" s="166"/>
      <c r="G124" s="114"/>
      <c r="H124" s="211"/>
    </row>
    <row r="125" spans="1:8" ht="12.75">
      <c r="A125" s="165"/>
      <c r="B125" s="114"/>
      <c r="C125" s="114"/>
      <c r="D125" s="114"/>
      <c r="E125" s="114"/>
      <c r="F125" s="166"/>
      <c r="G125" s="114"/>
      <c r="H125" s="211"/>
    </row>
    <row r="126" spans="1:8" ht="12.75">
      <c r="A126" s="165"/>
      <c r="B126" s="114"/>
      <c r="C126" s="114"/>
      <c r="D126" s="114"/>
      <c r="E126" s="114"/>
      <c r="F126" s="166"/>
      <c r="G126" s="114"/>
      <c r="H126" s="211"/>
    </row>
    <row r="127" spans="1:8" ht="12.75">
      <c r="A127" s="165"/>
      <c r="B127" s="114"/>
      <c r="C127" s="114"/>
      <c r="D127" s="114"/>
      <c r="E127" s="114"/>
      <c r="F127" s="166"/>
      <c r="G127" s="114"/>
      <c r="H127" s="211"/>
    </row>
    <row r="128" spans="1:8" ht="12.75">
      <c r="A128" s="165"/>
      <c r="B128" s="114"/>
      <c r="C128" s="114"/>
      <c r="D128" s="114"/>
      <c r="E128" s="114"/>
      <c r="F128" s="166"/>
      <c r="G128" s="114"/>
      <c r="H128" s="211"/>
    </row>
    <row r="129" spans="1:8" ht="12.75">
      <c r="A129" s="165"/>
      <c r="B129" s="114"/>
      <c r="C129" s="114"/>
      <c r="D129" s="114"/>
      <c r="E129" s="114"/>
      <c r="F129" s="166"/>
      <c r="G129" s="114"/>
      <c r="H129" s="211"/>
    </row>
    <row r="130" spans="1:8" ht="12.75">
      <c r="A130" s="165"/>
      <c r="B130" s="114"/>
      <c r="C130" s="114"/>
      <c r="D130" s="114"/>
      <c r="E130" s="114"/>
      <c r="F130" s="166"/>
      <c r="G130" s="114"/>
      <c r="H130" s="211"/>
    </row>
    <row r="131" spans="1:8" ht="12.75">
      <c r="A131" s="165"/>
      <c r="B131" s="114"/>
      <c r="C131" s="114"/>
      <c r="D131" s="114"/>
      <c r="E131" s="114"/>
      <c r="F131" s="166"/>
      <c r="G131" s="114"/>
      <c r="H131" s="211"/>
    </row>
    <row r="132" spans="1:8" ht="12.75">
      <c r="A132" s="165"/>
      <c r="B132" s="114"/>
      <c r="C132" s="114"/>
      <c r="D132" s="114"/>
      <c r="E132" s="114"/>
      <c r="F132" s="166"/>
      <c r="G132" s="114"/>
      <c r="H132" s="211"/>
    </row>
    <row r="133" spans="1:8" ht="12.75">
      <c r="A133" s="165"/>
      <c r="B133" s="114"/>
      <c r="C133" s="114"/>
      <c r="D133" s="114"/>
      <c r="E133" s="114"/>
      <c r="F133" s="166"/>
      <c r="G133" s="114"/>
      <c r="H133" s="211"/>
    </row>
    <row r="134" spans="1:8" ht="12.75">
      <c r="A134" s="165"/>
      <c r="B134" s="114"/>
      <c r="C134" s="114"/>
      <c r="D134" s="114"/>
      <c r="E134" s="114"/>
      <c r="F134" s="166"/>
      <c r="G134" s="114"/>
      <c r="H134" s="211"/>
    </row>
    <row r="135" spans="1:8" ht="12.75">
      <c r="A135" s="165"/>
      <c r="B135" s="114"/>
      <c r="C135" s="114"/>
      <c r="D135" s="114"/>
      <c r="E135" s="114"/>
      <c r="F135" s="166"/>
      <c r="G135" s="114"/>
      <c r="H135" s="211"/>
    </row>
    <row r="136" spans="1:8" ht="12.75">
      <c r="A136" s="165"/>
      <c r="B136" s="114"/>
      <c r="C136" s="114"/>
      <c r="D136" s="114"/>
      <c r="E136" s="114"/>
      <c r="F136" s="166"/>
      <c r="G136" s="114"/>
      <c r="H136" s="211"/>
    </row>
    <row r="137" spans="1:8" ht="12.75">
      <c r="A137" s="165"/>
      <c r="B137" s="114"/>
      <c r="C137" s="114"/>
      <c r="D137" s="114"/>
      <c r="E137" s="114"/>
      <c r="F137" s="166"/>
      <c r="G137" s="114"/>
      <c r="H137" s="211"/>
    </row>
    <row r="138" spans="1:8" ht="12.75">
      <c r="A138" s="165"/>
      <c r="B138" s="114"/>
      <c r="C138" s="114"/>
      <c r="D138" s="114"/>
      <c r="E138" s="114"/>
      <c r="F138" s="166"/>
      <c r="G138" s="114"/>
      <c r="H138" s="211"/>
    </row>
    <row r="139" spans="1:8" ht="12.75">
      <c r="A139" s="165"/>
      <c r="B139" s="114"/>
      <c r="C139" s="114"/>
      <c r="D139" s="114"/>
      <c r="E139" s="114"/>
      <c r="F139" s="166"/>
      <c r="G139" s="114"/>
      <c r="H139" s="211"/>
    </row>
    <row r="140" spans="1:8" ht="12.75">
      <c r="A140" s="165"/>
      <c r="B140" s="114"/>
      <c r="C140" s="114"/>
      <c r="D140" s="114"/>
      <c r="E140" s="114"/>
      <c r="F140" s="166"/>
      <c r="G140" s="114"/>
      <c r="H140" s="211"/>
    </row>
    <row r="141" spans="1:8" ht="12.75">
      <c r="A141" s="165"/>
      <c r="B141" s="114"/>
      <c r="C141" s="114"/>
      <c r="D141" s="114"/>
      <c r="E141" s="114"/>
      <c r="F141" s="166"/>
      <c r="G141" s="114"/>
      <c r="H141" s="211"/>
    </row>
    <row r="142" spans="1:8" ht="12.75">
      <c r="A142" s="165"/>
      <c r="B142" s="114"/>
      <c r="C142" s="114"/>
      <c r="D142" s="114"/>
      <c r="E142" s="114"/>
      <c r="F142" s="166"/>
      <c r="G142" s="114"/>
      <c r="H142" s="211"/>
    </row>
    <row r="143" spans="1:8" ht="12.75">
      <c r="A143" s="165"/>
      <c r="B143" s="114"/>
      <c r="C143" s="114"/>
      <c r="D143" s="114"/>
      <c r="E143" s="114"/>
      <c r="F143" s="166"/>
      <c r="G143" s="114"/>
      <c r="H143" s="211"/>
    </row>
    <row r="144" spans="1:8" ht="12.75">
      <c r="A144" s="165"/>
      <c r="B144" s="114"/>
      <c r="C144" s="114"/>
      <c r="D144" s="114"/>
      <c r="E144" s="114"/>
      <c r="F144" s="166"/>
      <c r="G144" s="114"/>
      <c r="H144" s="211"/>
    </row>
    <row r="145" spans="1:8" ht="12.75">
      <c r="A145" s="165"/>
      <c r="B145" s="114"/>
      <c r="C145" s="114"/>
      <c r="D145" s="114"/>
      <c r="E145" s="114"/>
      <c r="F145" s="166"/>
      <c r="G145" s="114"/>
      <c r="H145" s="211"/>
    </row>
    <row r="146" spans="1:8" ht="12.75">
      <c r="A146" s="165"/>
      <c r="B146" s="114"/>
      <c r="C146" s="114"/>
      <c r="D146" s="114"/>
      <c r="E146" s="114"/>
      <c r="F146" s="166"/>
      <c r="G146" s="114"/>
      <c r="H146" s="211"/>
    </row>
    <row r="147" spans="1:8" ht="12.75">
      <c r="A147" s="165"/>
      <c r="B147" s="114"/>
      <c r="C147" s="114"/>
      <c r="D147" s="114"/>
      <c r="E147" s="114"/>
      <c r="F147" s="166"/>
      <c r="G147" s="114"/>
      <c r="H147" s="211"/>
    </row>
    <row r="148" spans="1:8" ht="12.75">
      <c r="A148" s="165"/>
      <c r="B148" s="114"/>
      <c r="C148" s="114"/>
      <c r="D148" s="114"/>
      <c r="E148" s="114"/>
      <c r="F148" s="166"/>
      <c r="G148" s="114"/>
      <c r="H148" s="211"/>
    </row>
    <row r="149" spans="1:8" ht="12.75">
      <c r="A149" s="165"/>
      <c r="B149" s="114"/>
      <c r="C149" s="114"/>
      <c r="D149" s="114"/>
      <c r="E149" s="114"/>
      <c r="F149" s="166"/>
      <c r="G149" s="114"/>
      <c r="H149" s="211"/>
    </row>
    <row r="150" spans="1:8" ht="12.75">
      <c r="A150" s="165"/>
      <c r="B150" s="114"/>
      <c r="C150" s="114"/>
      <c r="D150" s="114"/>
      <c r="E150" s="114"/>
      <c r="F150" s="166"/>
      <c r="G150" s="114"/>
      <c r="H150" s="211"/>
    </row>
    <row r="151" spans="1:8" ht="12.75">
      <c r="A151" s="165"/>
      <c r="B151" s="114"/>
      <c r="C151" s="114"/>
      <c r="D151" s="114"/>
      <c r="E151" s="114"/>
      <c r="F151" s="166"/>
      <c r="G151" s="114"/>
      <c r="H151" s="211"/>
    </row>
    <row r="152" spans="1:8" ht="12.75">
      <c r="A152" s="165"/>
      <c r="B152" s="114"/>
      <c r="C152" s="114"/>
      <c r="D152" s="114"/>
      <c r="E152" s="114"/>
      <c r="F152" s="166"/>
      <c r="G152" s="114"/>
      <c r="H152" s="211"/>
    </row>
    <row r="153" spans="1:8" ht="12.75">
      <c r="A153" s="165"/>
      <c r="B153" s="114"/>
      <c r="C153" s="114"/>
      <c r="D153" s="114"/>
      <c r="E153" s="114"/>
      <c r="F153" s="166"/>
      <c r="G153" s="114"/>
      <c r="H153" s="211"/>
    </row>
    <row r="154" spans="1:8" ht="12.75">
      <c r="A154" s="165"/>
      <c r="B154" s="114"/>
      <c r="C154" s="114"/>
      <c r="D154" s="114"/>
      <c r="E154" s="114"/>
      <c r="F154" s="166"/>
      <c r="G154" s="114"/>
      <c r="H154" s="211"/>
    </row>
    <row r="155" spans="1:8" ht="12.75">
      <c r="A155" s="165"/>
      <c r="B155" s="114"/>
      <c r="C155" s="114"/>
      <c r="D155" s="114"/>
      <c r="E155" s="114"/>
      <c r="F155" s="166"/>
      <c r="G155" s="114"/>
      <c r="H155" s="211"/>
    </row>
    <row r="156" spans="1:8" ht="12.75">
      <c r="A156" s="165"/>
      <c r="B156" s="114"/>
      <c r="C156" s="114"/>
      <c r="D156" s="114"/>
      <c r="E156" s="114"/>
      <c r="F156" s="166"/>
      <c r="G156" s="114"/>
      <c r="H156" s="211"/>
    </row>
    <row r="157" spans="1:8" ht="12.75">
      <c r="A157" s="165"/>
      <c r="B157" s="114"/>
      <c r="C157" s="114"/>
      <c r="D157" s="114"/>
      <c r="E157" s="114"/>
      <c r="F157" s="166"/>
      <c r="G157" s="114"/>
      <c r="H157" s="211"/>
    </row>
    <row r="158" spans="1:8" ht="12.75">
      <c r="A158" s="165"/>
      <c r="B158" s="114"/>
      <c r="C158" s="114"/>
      <c r="D158" s="114"/>
      <c r="E158" s="114"/>
      <c r="F158" s="166"/>
      <c r="G158" s="114"/>
      <c r="H158" s="211"/>
    </row>
    <row r="159" spans="1:8" ht="12.75">
      <c r="A159" s="165"/>
      <c r="B159" s="114"/>
      <c r="C159" s="114"/>
      <c r="D159" s="114"/>
      <c r="E159" s="114"/>
      <c r="F159" s="166"/>
      <c r="G159" s="114"/>
      <c r="H159" s="211"/>
    </row>
    <row r="160" spans="1:8" ht="12.75">
      <c r="A160" s="165"/>
      <c r="B160" s="114"/>
      <c r="C160" s="114"/>
      <c r="D160" s="114"/>
      <c r="E160" s="114"/>
      <c r="F160" s="166"/>
      <c r="G160" s="114"/>
      <c r="H160" s="211"/>
    </row>
    <row r="161" spans="1:8" ht="12.75">
      <c r="A161" s="165"/>
      <c r="B161" s="114"/>
      <c r="C161" s="114"/>
      <c r="D161" s="114"/>
      <c r="E161" s="114"/>
      <c r="F161" s="166"/>
      <c r="G161" s="114"/>
      <c r="H161" s="211"/>
    </row>
    <row r="162" spans="1:8" ht="12.75">
      <c r="A162" s="165"/>
      <c r="B162" s="114"/>
      <c r="C162" s="114"/>
      <c r="D162" s="114"/>
      <c r="E162" s="114"/>
      <c r="F162" s="166"/>
      <c r="G162" s="114"/>
      <c r="H162" s="211"/>
    </row>
    <row r="163" spans="1:8" ht="12.75">
      <c r="A163" s="165"/>
      <c r="B163" s="114"/>
      <c r="C163" s="114"/>
      <c r="D163" s="114"/>
      <c r="E163" s="114"/>
      <c r="F163" s="166"/>
      <c r="G163" s="114"/>
      <c r="H163" s="211"/>
    </row>
    <row r="164" spans="1:8" ht="12.75">
      <c r="A164" s="165"/>
      <c r="B164" s="114"/>
      <c r="C164" s="114"/>
      <c r="D164" s="114"/>
      <c r="E164" s="114"/>
      <c r="F164" s="166"/>
      <c r="G164" s="114"/>
      <c r="H164" s="211"/>
    </row>
    <row r="165" spans="1:8" ht="12.75">
      <c r="A165" s="165"/>
      <c r="B165" s="114"/>
      <c r="C165" s="114"/>
      <c r="D165" s="114"/>
      <c r="E165" s="114"/>
      <c r="F165" s="166"/>
      <c r="G165" s="114"/>
      <c r="H165" s="211"/>
    </row>
    <row r="166" spans="1:8" ht="12.75">
      <c r="A166" s="165"/>
      <c r="B166" s="114"/>
      <c r="C166" s="114"/>
      <c r="D166" s="114"/>
      <c r="E166" s="114"/>
      <c r="F166" s="166"/>
      <c r="G166" s="114"/>
      <c r="H166" s="211"/>
    </row>
    <row r="167" spans="1:8" ht="12.75">
      <c r="A167" s="165"/>
      <c r="B167" s="114"/>
      <c r="C167" s="114"/>
      <c r="D167" s="114"/>
      <c r="E167" s="114"/>
      <c r="F167" s="166"/>
      <c r="G167" s="114"/>
      <c r="H167" s="211"/>
    </row>
    <row r="168" spans="1:8" ht="12.75">
      <c r="A168" s="165"/>
      <c r="B168" s="114"/>
      <c r="C168" s="114"/>
      <c r="D168" s="114"/>
      <c r="E168" s="114"/>
      <c r="F168" s="166"/>
      <c r="G168" s="114"/>
      <c r="H168" s="211"/>
    </row>
    <row r="169" spans="1:8" ht="12.75">
      <c r="A169" s="165"/>
      <c r="B169" s="114"/>
      <c r="C169" s="114"/>
      <c r="D169" s="114"/>
      <c r="E169" s="114"/>
      <c r="F169" s="166"/>
      <c r="G169" s="114"/>
      <c r="H169" s="211"/>
    </row>
    <row r="170" spans="1:8" ht="12.75">
      <c r="A170" s="165"/>
      <c r="B170" s="114"/>
      <c r="C170" s="114"/>
      <c r="D170" s="114"/>
      <c r="E170" s="114"/>
      <c r="F170" s="166"/>
      <c r="G170" s="114"/>
      <c r="H170" s="211"/>
    </row>
    <row r="171" spans="1:8" ht="12.75">
      <c r="A171" s="165"/>
      <c r="B171" s="114"/>
      <c r="C171" s="114"/>
      <c r="D171" s="114"/>
      <c r="E171" s="114"/>
      <c r="F171" s="166"/>
      <c r="G171" s="114"/>
      <c r="H171" s="211"/>
    </row>
    <row r="172" spans="1:8" ht="12.75">
      <c r="A172" s="165"/>
      <c r="B172" s="114"/>
      <c r="C172" s="114"/>
      <c r="D172" s="114"/>
      <c r="E172" s="114"/>
      <c r="F172" s="166"/>
      <c r="G172" s="114"/>
      <c r="H172" s="211"/>
    </row>
    <row r="173" spans="1:8" ht="12.75">
      <c r="A173" s="165"/>
      <c r="B173" s="114"/>
      <c r="C173" s="114"/>
      <c r="D173" s="114"/>
      <c r="E173" s="114"/>
      <c r="F173" s="166"/>
      <c r="G173" s="114"/>
      <c r="H173" s="211"/>
    </row>
    <row r="174" spans="1:8" ht="12.75">
      <c r="A174" s="165"/>
      <c r="B174" s="114"/>
      <c r="C174" s="114"/>
      <c r="D174" s="114"/>
      <c r="E174" s="114"/>
      <c r="F174" s="166"/>
      <c r="G174" s="114"/>
      <c r="H174" s="211"/>
    </row>
    <row r="175" spans="1:8" ht="12.75">
      <c r="A175" s="165"/>
      <c r="B175" s="114"/>
      <c r="C175" s="114"/>
      <c r="D175" s="114"/>
      <c r="E175" s="114"/>
      <c r="F175" s="166"/>
      <c r="G175" s="114"/>
      <c r="H175" s="211"/>
    </row>
    <row r="176" spans="1:8" ht="12.75">
      <c r="A176" s="165"/>
      <c r="B176" s="114"/>
      <c r="C176" s="114"/>
      <c r="D176" s="114"/>
      <c r="E176" s="114"/>
      <c r="F176" s="166"/>
      <c r="G176" s="114"/>
      <c r="H176" s="211"/>
    </row>
    <row r="177" spans="1:8" ht="12.75">
      <c r="A177" s="165"/>
      <c r="B177" s="114"/>
      <c r="C177" s="114"/>
      <c r="D177" s="114"/>
      <c r="E177" s="114"/>
      <c r="F177" s="166"/>
      <c r="G177" s="114"/>
      <c r="H177" s="211"/>
    </row>
    <row r="178" spans="1:8" ht="12.75">
      <c r="A178" s="165"/>
      <c r="B178" s="114"/>
      <c r="C178" s="114"/>
      <c r="D178" s="114"/>
      <c r="E178" s="114"/>
      <c r="F178" s="166"/>
      <c r="G178" s="114"/>
      <c r="H178" s="211"/>
    </row>
    <row r="179" spans="1:8" ht="12.75">
      <c r="A179" s="165"/>
      <c r="B179" s="114"/>
      <c r="C179" s="114"/>
      <c r="D179" s="114"/>
      <c r="E179" s="114"/>
      <c r="F179" s="166"/>
      <c r="G179" s="114"/>
      <c r="H179" s="211"/>
    </row>
    <row r="180" spans="1:8" ht="12.75">
      <c r="A180" s="165"/>
      <c r="B180" s="114"/>
      <c r="C180" s="114"/>
      <c r="D180" s="114"/>
      <c r="E180" s="114"/>
      <c r="F180" s="166"/>
      <c r="G180" s="114"/>
      <c r="H180" s="211"/>
    </row>
    <row r="181" spans="1:8" ht="12.75">
      <c r="A181" s="165"/>
      <c r="B181" s="114"/>
      <c r="C181" s="114"/>
      <c r="D181" s="114"/>
      <c r="E181" s="114"/>
      <c r="F181" s="166"/>
      <c r="G181" s="114"/>
      <c r="H181" s="211"/>
    </row>
    <row r="182" spans="1:8" ht="12.75">
      <c r="A182" s="165"/>
      <c r="B182" s="114"/>
      <c r="C182" s="114"/>
      <c r="D182" s="114"/>
      <c r="E182" s="114"/>
      <c r="F182" s="166"/>
      <c r="G182" s="114"/>
      <c r="H182" s="211"/>
    </row>
    <row r="183" spans="1:8" ht="12.75">
      <c r="A183" s="165"/>
      <c r="B183" s="114"/>
      <c r="C183" s="114"/>
      <c r="D183" s="114"/>
      <c r="E183" s="114"/>
      <c r="F183" s="166"/>
      <c r="G183" s="114"/>
      <c r="H183" s="211"/>
    </row>
    <row r="184" spans="1:8" ht="12.75">
      <c r="A184" s="165"/>
      <c r="B184" s="114"/>
      <c r="C184" s="114"/>
      <c r="D184" s="114"/>
      <c r="E184" s="114"/>
      <c r="F184" s="166"/>
      <c r="G184" s="114"/>
      <c r="H184" s="211"/>
    </row>
    <row r="185" spans="1:8" ht="12.75">
      <c r="A185" s="165"/>
      <c r="B185" s="114"/>
      <c r="C185" s="114"/>
      <c r="D185" s="114"/>
      <c r="E185" s="114"/>
      <c r="F185" s="166"/>
      <c r="G185" s="114"/>
      <c r="H185" s="211"/>
    </row>
    <row r="186" spans="1:8" ht="12.75">
      <c r="A186" s="165"/>
      <c r="B186" s="114"/>
      <c r="C186" s="114"/>
      <c r="D186" s="114"/>
      <c r="E186" s="114"/>
      <c r="F186" s="166"/>
      <c r="G186" s="114"/>
      <c r="H186" s="211"/>
    </row>
    <row r="187" spans="1:8" ht="12.75">
      <c r="A187" s="165"/>
      <c r="B187" s="114"/>
      <c r="C187" s="114"/>
      <c r="D187" s="114"/>
      <c r="E187" s="114"/>
      <c r="F187" s="166"/>
      <c r="G187" s="114"/>
      <c r="H187" s="211"/>
    </row>
    <row r="188" spans="1:8" ht="12.75">
      <c r="A188" s="165"/>
      <c r="B188" s="114"/>
      <c r="C188" s="114"/>
      <c r="D188" s="114"/>
      <c r="E188" s="114"/>
      <c r="F188" s="166"/>
      <c r="G188" s="114"/>
      <c r="H188" s="211"/>
    </row>
    <row r="189" spans="1:8" ht="12.75">
      <c r="A189" s="165"/>
      <c r="B189" s="114"/>
      <c r="C189" s="114"/>
      <c r="D189" s="114"/>
      <c r="E189" s="114"/>
      <c r="F189" s="166"/>
      <c r="G189" s="114"/>
      <c r="H189" s="211"/>
    </row>
    <row r="190" spans="1:8" ht="12.75">
      <c r="A190" s="165"/>
      <c r="B190" s="114"/>
      <c r="C190" s="114"/>
      <c r="D190" s="114"/>
      <c r="E190" s="114"/>
      <c r="F190" s="166"/>
      <c r="G190" s="114"/>
      <c r="H190" s="211"/>
    </row>
    <row r="191" spans="1:8" ht="12.75">
      <c r="A191" s="165"/>
      <c r="B191" s="114"/>
      <c r="C191" s="114"/>
      <c r="D191" s="114"/>
      <c r="E191" s="114"/>
      <c r="F191" s="166"/>
      <c r="G191" s="114"/>
      <c r="H191" s="211"/>
    </row>
    <row r="192" spans="1:8" ht="12.75">
      <c r="A192" s="165"/>
      <c r="B192" s="114"/>
      <c r="C192" s="114"/>
      <c r="D192" s="114"/>
      <c r="E192" s="114"/>
      <c r="F192" s="166"/>
      <c r="G192" s="114"/>
      <c r="H192" s="211"/>
    </row>
    <row r="193" spans="1:8" ht="12.75">
      <c r="A193" s="165"/>
      <c r="B193" s="114"/>
      <c r="C193" s="114"/>
      <c r="D193" s="114"/>
      <c r="E193" s="114"/>
      <c r="F193" s="166"/>
      <c r="G193" s="114"/>
      <c r="H193" s="211"/>
    </row>
    <row r="194" spans="1:8" ht="12.75">
      <c r="A194" s="165"/>
      <c r="B194" s="114"/>
      <c r="C194" s="114"/>
      <c r="D194" s="114"/>
      <c r="E194" s="114"/>
      <c r="F194" s="166"/>
      <c r="G194" s="114"/>
      <c r="H194" s="211"/>
    </row>
    <row r="195" spans="1:8" ht="12.75">
      <c r="A195" s="165"/>
      <c r="B195" s="114"/>
      <c r="C195" s="114"/>
      <c r="D195" s="114"/>
      <c r="E195" s="114"/>
      <c r="F195" s="166"/>
      <c r="G195" s="114"/>
      <c r="H195" s="211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H60"/>
  <sheetViews>
    <sheetView workbookViewId="0" topLeftCell="A1">
      <selection activeCell="C61" sqref="C61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0" customWidth="1"/>
  </cols>
  <sheetData>
    <row r="1" spans="1:8" ht="15.75">
      <c r="A1" s="246" t="s">
        <v>168</v>
      </c>
      <c r="B1" s="246"/>
      <c r="C1" s="246"/>
      <c r="D1" s="246"/>
      <c r="E1" s="246"/>
      <c r="F1" s="246"/>
      <c r="G1" s="246"/>
      <c r="H1" s="246"/>
    </row>
    <row r="2" spans="1:8" ht="15.75">
      <c r="A2" s="240" t="str">
        <f>Startlist!$F2</f>
        <v>UKU-Mulgi Ralli 2012</v>
      </c>
      <c r="B2" s="240"/>
      <c r="C2" s="240"/>
      <c r="D2" s="240"/>
      <c r="E2" s="240"/>
      <c r="F2" s="240"/>
      <c r="G2" s="240"/>
      <c r="H2" s="240"/>
    </row>
    <row r="3" spans="1:8" ht="15">
      <c r="A3" s="241" t="str">
        <f>Startlist!$F3</f>
        <v>14.-15.09.2012</v>
      </c>
      <c r="B3" s="241"/>
      <c r="C3" s="241"/>
      <c r="D3" s="241"/>
      <c r="E3" s="241"/>
      <c r="F3" s="241"/>
      <c r="G3" s="241"/>
      <c r="H3" s="241"/>
    </row>
    <row r="4" spans="1:8" ht="15">
      <c r="A4" s="241" t="str">
        <f>Startlist!$F4</f>
        <v>Viljandimaa</v>
      </c>
      <c r="B4" s="241"/>
      <c r="C4" s="241"/>
      <c r="D4" s="241"/>
      <c r="E4" s="241"/>
      <c r="F4" s="241"/>
      <c r="G4" s="241"/>
      <c r="H4" s="241"/>
    </row>
    <row r="5" spans="1:8" ht="15" customHeight="1">
      <c r="A5" s="165"/>
      <c r="B5" s="114"/>
      <c r="C5" s="166"/>
      <c r="D5" s="114"/>
      <c r="E5" s="114"/>
      <c r="F5" s="166"/>
      <c r="G5" s="114"/>
      <c r="H5" s="164"/>
    </row>
    <row r="6" spans="1:8" ht="15">
      <c r="A6" s="165"/>
      <c r="B6" s="167" t="s">
        <v>160</v>
      </c>
      <c r="C6" s="166"/>
      <c r="D6" s="114"/>
      <c r="E6" s="114"/>
      <c r="F6" s="166"/>
      <c r="G6" s="114"/>
      <c r="H6" s="164"/>
    </row>
    <row r="7" spans="2:8" ht="12.75">
      <c r="B7" s="189" t="s">
        <v>65</v>
      </c>
      <c r="C7" s="173" t="s">
        <v>161</v>
      </c>
      <c r="D7" s="172" t="s">
        <v>162</v>
      </c>
      <c r="E7" s="173"/>
      <c r="F7" s="174" t="s">
        <v>62</v>
      </c>
      <c r="G7" s="171" t="s">
        <v>61</v>
      </c>
      <c r="H7" s="190" t="s">
        <v>57</v>
      </c>
    </row>
    <row r="8" spans="1:8" ht="15" customHeight="1">
      <c r="A8" s="188">
        <v>1</v>
      </c>
      <c r="B8" s="162">
        <v>4</v>
      </c>
      <c r="C8" s="187" t="str">
        <f>VLOOKUP(B8,Startlist!B:F,2,FALSE)</f>
        <v>N4</v>
      </c>
      <c r="D8" s="179" t="str">
        <f>CONCATENATE(VLOOKUP(B8,Startlist!B:H,3,FALSE)," / ",VLOOKUP(B8,Startlist!B:H,4,FALSE))</f>
        <v>Siim Plangi / Marek Sarapuu</v>
      </c>
      <c r="E8" s="178" t="str">
        <f>VLOOKUP(B8,Startlist!B:F,5,FALSE)</f>
        <v>EST</v>
      </c>
      <c r="F8" s="179" t="str">
        <f>VLOOKUP(B8,Startlist!B:H,7,FALSE)</f>
        <v>Mitsubishi Lancer Evo 10</v>
      </c>
      <c r="G8" s="179" t="str">
        <f>VLOOKUP(B8,Startlist!B:H,6,FALSE)</f>
        <v>G.M.Racing SK</v>
      </c>
      <c r="H8" s="163" t="str">
        <f>VLOOKUP(B8,Results!B:M,12,FALSE)</f>
        <v> 1:02.01,4</v>
      </c>
    </row>
    <row r="9" spans="1:8" ht="15" customHeight="1">
      <c r="A9" s="188">
        <f aca="true" t="shared" si="0" ref="A9:A60">A8+1</f>
        <v>2</v>
      </c>
      <c r="B9" s="162">
        <v>5</v>
      </c>
      <c r="C9" s="187" t="str">
        <f>VLOOKUP(B9,Startlist!B:F,2,FALSE)</f>
        <v>N4</v>
      </c>
      <c r="D9" s="179" t="str">
        <f>CONCATENATE(VLOOKUP(B9,Startlist!B:H,3,FALSE)," / ",VLOOKUP(B9,Startlist!B:H,4,FALSE))</f>
        <v>Timmu Kōrge / Erki Pints</v>
      </c>
      <c r="E9" s="178" t="str">
        <f>VLOOKUP(B9,Startlist!B:F,5,FALSE)</f>
        <v>EST</v>
      </c>
      <c r="F9" s="179" t="str">
        <f>VLOOKUP(B9,Startlist!B:H,7,FALSE)</f>
        <v>Mitsubishi Lancer Evo 9</v>
      </c>
      <c r="G9" s="179" t="str">
        <f>VLOOKUP(B9,Startlist!B:H,6,FALSE)</f>
        <v>Carglass Rally Team</v>
      </c>
      <c r="H9" s="163" t="str">
        <f>VLOOKUP(B9,Results!B:M,12,FALSE)</f>
        <v> 1:02.13,6</v>
      </c>
    </row>
    <row r="10" spans="1:8" ht="15" customHeight="1">
      <c r="A10" s="188">
        <f t="shared" si="0"/>
        <v>3</v>
      </c>
      <c r="B10" s="162">
        <v>12</v>
      </c>
      <c r="C10" s="187" t="str">
        <f>VLOOKUP(B10,Startlist!B:F,2,FALSE)</f>
        <v>E11</v>
      </c>
      <c r="D10" s="179" t="str">
        <f>CONCATENATE(VLOOKUP(B10,Startlist!B:H,3,FALSE)," / ",VLOOKUP(B10,Startlist!B:H,4,FALSE))</f>
        <v>Ago Ahu / Kalle Ahu</v>
      </c>
      <c r="E10" s="178" t="str">
        <f>VLOOKUP(B10,Startlist!B:F,5,FALSE)</f>
        <v>EST</v>
      </c>
      <c r="F10" s="179" t="str">
        <f>VLOOKUP(B10,Startlist!B:H,7,FALSE)</f>
        <v>BMW M3</v>
      </c>
      <c r="G10" s="179" t="str">
        <f>VLOOKUP(B10,Startlist!B:H,6,FALSE)</f>
        <v>Sar-Tech Motorsport</v>
      </c>
      <c r="H10" s="163" t="str">
        <f>VLOOKUP(B10,Results!B:M,12,FALSE)</f>
        <v> 1:07.21,2</v>
      </c>
    </row>
    <row r="11" spans="1:8" ht="15" customHeight="1">
      <c r="A11" s="188">
        <f t="shared" si="0"/>
        <v>4</v>
      </c>
      <c r="B11" s="162">
        <v>14</v>
      </c>
      <c r="C11" s="187" t="str">
        <f>VLOOKUP(B11,Startlist!B:F,2,FALSE)</f>
        <v>E11</v>
      </c>
      <c r="D11" s="179" t="str">
        <f>CONCATENATE(VLOOKUP(B11,Startlist!B:H,3,FALSE)," / ",VLOOKUP(B11,Startlist!B:H,4,FALSE))</f>
        <v>Viljar Ventsel / Kristjan Värv</v>
      </c>
      <c r="E11" s="178" t="str">
        <f>VLOOKUP(B11,Startlist!B:F,5,FALSE)</f>
        <v>EST</v>
      </c>
      <c r="F11" s="179" t="str">
        <f>VLOOKUP(B11,Startlist!B:H,7,FALSE)</f>
        <v>BMW M3</v>
      </c>
      <c r="G11" s="179" t="str">
        <f>VLOOKUP(B11,Startlist!B:H,6,FALSE)</f>
        <v>Carglass Rally Team</v>
      </c>
      <c r="H11" s="163" t="str">
        <f>VLOOKUP(B11,Results!B:M,12,FALSE)</f>
        <v> 1:08.21,1</v>
      </c>
    </row>
    <row r="12" spans="1:8" ht="15" customHeight="1">
      <c r="A12" s="188">
        <f t="shared" si="0"/>
        <v>5</v>
      </c>
      <c r="B12" s="162">
        <v>23</v>
      </c>
      <c r="C12" s="187" t="str">
        <f>VLOOKUP(B12,Startlist!B:F,2,FALSE)</f>
        <v>A8</v>
      </c>
      <c r="D12" s="179" t="str">
        <f>CONCATENATE(VLOOKUP(B12,Startlist!B:H,3,FALSE)," / ",VLOOKUP(B12,Startlist!B:H,4,FALSE))</f>
        <v>Allan Ilves / Meelis Orgla</v>
      </c>
      <c r="E12" s="178" t="str">
        <f>VLOOKUP(B12,Startlist!B:F,5,FALSE)</f>
        <v>EST</v>
      </c>
      <c r="F12" s="179" t="str">
        <f>VLOOKUP(B12,Startlist!B:H,7,FALSE)</f>
        <v>Mitsubishi Lancer Evo 8</v>
      </c>
      <c r="G12" s="179" t="str">
        <f>VLOOKUP(B12,Startlist!B:H,6,FALSE)</f>
        <v>Laitserallypark</v>
      </c>
      <c r="H12" s="163" t="str">
        <f>VLOOKUP(B12,Results!B:M,12,FALSE)</f>
        <v> 1:08.25,3</v>
      </c>
    </row>
    <row r="13" spans="1:8" ht="15" customHeight="1">
      <c r="A13" s="188">
        <f t="shared" si="0"/>
        <v>6</v>
      </c>
      <c r="B13" s="162">
        <v>24</v>
      </c>
      <c r="C13" s="187" t="str">
        <f>VLOOKUP(B13,Startlist!B:F,2,FALSE)</f>
        <v>E12</v>
      </c>
      <c r="D13" s="179" t="str">
        <f>CONCATENATE(VLOOKUP(B13,Startlist!B:H,3,FALSE)," / ",VLOOKUP(B13,Startlist!B:H,4,FALSE))</f>
        <v>Raul Viilo / Taivo Tuusis</v>
      </c>
      <c r="E13" s="178" t="str">
        <f>VLOOKUP(B13,Startlist!B:F,5,FALSE)</f>
        <v>EST</v>
      </c>
      <c r="F13" s="179" t="str">
        <f>VLOOKUP(B13,Startlist!B:H,7,FALSE)</f>
        <v>Subaru Impreza WRX STI</v>
      </c>
      <c r="G13" s="179" t="str">
        <f>VLOOKUP(B13,Startlist!B:H,6,FALSE)</f>
        <v>G.M.Racing SK</v>
      </c>
      <c r="H13" s="163" t="str">
        <f>VLOOKUP(B13,Results!B:M,12,FALSE)</f>
        <v> 1:09.02,2</v>
      </c>
    </row>
    <row r="14" spans="1:8" ht="15" customHeight="1">
      <c r="A14" s="188">
        <f t="shared" si="0"/>
        <v>7</v>
      </c>
      <c r="B14" s="162">
        <v>15</v>
      </c>
      <c r="C14" s="187" t="str">
        <f>VLOOKUP(B14,Startlist!B:F,2,FALSE)</f>
        <v>E11</v>
      </c>
      <c r="D14" s="179" t="str">
        <f>CONCATENATE(VLOOKUP(B14,Startlist!B:H,3,FALSE)," / ",VLOOKUP(B14,Startlist!B:H,4,FALSE))</f>
        <v>Andrus Vahi / Alo Ivask</v>
      </c>
      <c r="E14" s="178" t="str">
        <f>VLOOKUP(B14,Startlist!B:F,5,FALSE)</f>
        <v>EST</v>
      </c>
      <c r="F14" s="179" t="str">
        <f>VLOOKUP(B14,Startlist!B:H,7,FALSE)</f>
        <v>BMW M3</v>
      </c>
      <c r="G14" s="179" t="str">
        <f>VLOOKUP(B14,Startlist!B:H,6,FALSE)</f>
        <v>ECOM Motorsport</v>
      </c>
      <c r="H14" s="163" t="str">
        <f>VLOOKUP(B14,Results!B:M,12,FALSE)</f>
        <v> 1:09.18,2</v>
      </c>
    </row>
    <row r="15" spans="1:8" ht="15" customHeight="1">
      <c r="A15" s="188">
        <f t="shared" si="0"/>
        <v>8</v>
      </c>
      <c r="B15" s="162">
        <v>18</v>
      </c>
      <c r="C15" s="187" t="str">
        <f>VLOOKUP(B15,Startlist!B:F,2,FALSE)</f>
        <v>N3</v>
      </c>
      <c r="D15" s="179" t="str">
        <f>CONCATENATE(VLOOKUP(B15,Startlist!B:H,3,FALSE)," / ",VLOOKUP(B15,Startlist!B:H,4,FALSE))</f>
        <v>Kristo Subi / Teele Sepp</v>
      </c>
      <c r="E15" s="178" t="str">
        <f>VLOOKUP(B15,Startlist!B:F,5,FALSE)</f>
        <v>EST</v>
      </c>
      <c r="F15" s="179" t="str">
        <f>VLOOKUP(B15,Startlist!B:H,7,FALSE)</f>
        <v>Honda Civic Type-R</v>
      </c>
      <c r="G15" s="179" t="str">
        <f>VLOOKUP(B15,Startlist!B:H,6,FALSE)</f>
        <v>ECOM Motorsport</v>
      </c>
      <c r="H15" s="163" t="str">
        <f>VLOOKUP(B15,Results!B:M,12,FALSE)</f>
        <v> 1:09.18,4</v>
      </c>
    </row>
    <row r="16" spans="1:8" ht="15" customHeight="1">
      <c r="A16" s="188">
        <f t="shared" si="0"/>
        <v>9</v>
      </c>
      <c r="B16" s="162">
        <v>16</v>
      </c>
      <c r="C16" s="187" t="str">
        <f>VLOOKUP(B16,Startlist!B:F,2,FALSE)</f>
        <v>E10</v>
      </c>
      <c r="D16" s="179" t="str">
        <f>CONCATENATE(VLOOKUP(B16,Startlist!B:H,3,FALSE)," / ",VLOOKUP(B16,Startlist!B:H,4,FALSE))</f>
        <v>Lembit Soe / Ahto Pihlas</v>
      </c>
      <c r="E16" s="178" t="str">
        <f>VLOOKUP(B16,Startlist!B:F,5,FALSE)</f>
        <v>EST</v>
      </c>
      <c r="F16" s="179" t="str">
        <f>VLOOKUP(B16,Startlist!B:H,7,FALSE)</f>
        <v>Toyota Starlet</v>
      </c>
      <c r="G16" s="179" t="str">
        <f>VLOOKUP(B16,Startlist!B:H,6,FALSE)</f>
        <v>Sar-Tech Motorsport</v>
      </c>
      <c r="H16" s="163" t="str">
        <f>VLOOKUP(B16,Results!B:M,12,FALSE)</f>
        <v> 1:10.06,7</v>
      </c>
    </row>
    <row r="17" spans="1:8" ht="15" customHeight="1">
      <c r="A17" s="188">
        <f t="shared" si="0"/>
        <v>10</v>
      </c>
      <c r="B17" s="162">
        <v>20</v>
      </c>
      <c r="C17" s="187" t="str">
        <f>VLOOKUP(B17,Startlist!B:F,2,FALSE)</f>
        <v>A7</v>
      </c>
      <c r="D17" s="179" t="str">
        <f>CONCATENATE(VLOOKUP(B17,Startlist!B:H,3,FALSE)," / ",VLOOKUP(B17,Startlist!B:H,4,FALSE))</f>
        <v>David Sultanjants / Jaan Pōldsepp</v>
      </c>
      <c r="E17" s="178" t="str">
        <f>VLOOKUP(B17,Startlist!B:F,5,FALSE)</f>
        <v>EST</v>
      </c>
      <c r="F17" s="179" t="str">
        <f>VLOOKUP(B17,Startlist!B:H,7,FALSE)</f>
        <v>Honda Civic Type-R</v>
      </c>
      <c r="G17" s="179" t="str">
        <f>VLOOKUP(B17,Startlist!B:H,6,FALSE)</f>
        <v>G.M.Racing SK</v>
      </c>
      <c r="H17" s="163" t="str">
        <f>VLOOKUP(B17,Results!B:M,12,FALSE)</f>
        <v> 1:10.18,5</v>
      </c>
    </row>
    <row r="18" spans="1:8" ht="15" customHeight="1">
      <c r="A18" s="188">
        <f t="shared" si="0"/>
        <v>11</v>
      </c>
      <c r="B18" s="162">
        <v>44</v>
      </c>
      <c r="C18" s="187" t="str">
        <f>VLOOKUP(B18,Startlist!B:F,2,FALSE)</f>
        <v>E11</v>
      </c>
      <c r="D18" s="179" t="str">
        <f>CONCATENATE(VLOOKUP(B18,Startlist!B:H,3,FALSE)," / ",VLOOKUP(B18,Startlist!B:H,4,FALSE))</f>
        <v>Virko Juga / Marko Ringenberg</v>
      </c>
      <c r="E18" s="178" t="str">
        <f>VLOOKUP(B18,Startlist!B:F,5,FALSE)</f>
        <v>EST</v>
      </c>
      <c r="F18" s="179" t="str">
        <f>VLOOKUP(B18,Startlist!B:H,7,FALSE)</f>
        <v>BMW M3</v>
      </c>
      <c r="G18" s="179" t="str">
        <f>VLOOKUP(B18,Startlist!B:H,6,FALSE)</f>
        <v>ECOM Motorsport</v>
      </c>
      <c r="H18" s="163" t="str">
        <f>VLOOKUP(B18,Results!B:M,12,FALSE)</f>
        <v> 1:11.39,7</v>
      </c>
    </row>
    <row r="19" spans="1:8" ht="15" customHeight="1">
      <c r="A19" s="188">
        <f t="shared" si="0"/>
        <v>12</v>
      </c>
      <c r="B19" s="162">
        <v>27</v>
      </c>
      <c r="C19" s="187" t="str">
        <f>VLOOKUP(B19,Startlist!B:F,2,FALSE)</f>
        <v>E12</v>
      </c>
      <c r="D19" s="179" t="str">
        <f>CONCATENATE(VLOOKUP(B19,Startlist!B:H,3,FALSE)," / ",VLOOKUP(B19,Startlist!B:H,4,FALSE))</f>
        <v>Vadim Kuznetsov / Roman Kapustin</v>
      </c>
      <c r="E19" s="178" t="str">
        <f>VLOOKUP(B19,Startlist!B:F,5,FALSE)</f>
        <v>RUS</v>
      </c>
      <c r="F19" s="179" t="str">
        <f>VLOOKUP(B19,Startlist!B:H,7,FALSE)</f>
        <v>Subaru Impreza</v>
      </c>
      <c r="G19" s="179" t="str">
        <f>VLOOKUP(B19,Startlist!B:H,6,FALSE)</f>
        <v>Rayban Rally Style</v>
      </c>
      <c r="H19" s="163" t="str">
        <f>VLOOKUP(B19,Results!B:M,12,FALSE)</f>
        <v> 1:12.24,3</v>
      </c>
    </row>
    <row r="20" spans="1:8" ht="15" customHeight="1">
      <c r="A20" s="188">
        <f t="shared" si="0"/>
        <v>13</v>
      </c>
      <c r="B20" s="162">
        <v>30</v>
      </c>
      <c r="C20" s="187" t="str">
        <f>VLOOKUP(B20,Startlist!B:F,2,FALSE)</f>
        <v>E10</v>
      </c>
      <c r="D20" s="179" t="str">
        <f>CONCATENATE(VLOOKUP(B20,Startlist!B:H,3,FALSE)," / ",VLOOKUP(B20,Startlist!B:H,4,FALSE))</f>
        <v>Edgars Balodis / Ivo Pukis</v>
      </c>
      <c r="E20" s="178" t="str">
        <f>VLOOKUP(B20,Startlist!B:F,5,FALSE)</f>
        <v>LAT</v>
      </c>
      <c r="F20" s="179" t="str">
        <f>VLOOKUP(B20,Startlist!B:H,7,FALSE)</f>
        <v>Renault Clio</v>
      </c>
      <c r="G20" s="179" t="str">
        <f>VLOOKUP(B20,Startlist!B:H,6,FALSE)</f>
        <v>Ramus Rally Team</v>
      </c>
      <c r="H20" s="163" t="str">
        <f>VLOOKUP(B20,Results!B:M,12,FALSE)</f>
        <v> 1:12.24,9</v>
      </c>
    </row>
    <row r="21" spans="1:8" ht="15" customHeight="1">
      <c r="A21" s="188">
        <f t="shared" si="0"/>
        <v>14</v>
      </c>
      <c r="B21" s="162">
        <v>29</v>
      </c>
      <c r="C21" s="187" t="str">
        <f>VLOOKUP(B21,Startlist!B:F,2,FALSE)</f>
        <v>E10</v>
      </c>
      <c r="D21" s="179" t="str">
        <f>CONCATENATE(VLOOKUP(B21,Startlist!B:H,3,FALSE)," / ",VLOOKUP(B21,Startlist!B:H,4,FALSE))</f>
        <v>Ken Torn / Riivo Mesila</v>
      </c>
      <c r="E21" s="178" t="str">
        <f>VLOOKUP(B21,Startlist!B:F,5,FALSE)</f>
        <v>EST</v>
      </c>
      <c r="F21" s="179" t="str">
        <f>VLOOKUP(B21,Startlist!B:H,7,FALSE)</f>
        <v>Mitsubishi Colt</v>
      </c>
      <c r="G21" s="179" t="str">
        <f>VLOOKUP(B21,Startlist!B:H,6,FALSE)</f>
        <v>Sar-Tech Motorsport</v>
      </c>
      <c r="H21" s="163" t="str">
        <f>VLOOKUP(B21,Results!B:M,12,FALSE)</f>
        <v> 1:12.57,2</v>
      </c>
    </row>
    <row r="22" spans="1:8" ht="15" customHeight="1">
      <c r="A22" s="188">
        <f t="shared" si="0"/>
        <v>15</v>
      </c>
      <c r="B22" s="162">
        <v>22</v>
      </c>
      <c r="C22" s="187" t="str">
        <f>VLOOKUP(B22,Startlist!B:F,2,FALSE)</f>
        <v>N3</v>
      </c>
      <c r="D22" s="179" t="str">
        <f>CONCATENATE(VLOOKUP(B22,Startlist!B:H,3,FALSE)," / ",VLOOKUP(B22,Startlist!B:H,4,FALSE))</f>
        <v>Tōnu Sepp / Raiko Ausmees</v>
      </c>
      <c r="E22" s="178" t="str">
        <f>VLOOKUP(B22,Startlist!B:F,5,FALSE)</f>
        <v>EST</v>
      </c>
      <c r="F22" s="179" t="str">
        <f>VLOOKUP(B22,Startlist!B:H,7,FALSE)</f>
        <v>Honda Civic Type-R</v>
      </c>
      <c r="G22" s="179" t="str">
        <f>VLOOKUP(B22,Startlist!B:H,6,FALSE)</f>
        <v>ECOM Motorsport</v>
      </c>
      <c r="H22" s="163" t="str">
        <f>VLOOKUP(B22,Results!B:M,12,FALSE)</f>
        <v> 1:13.25,8</v>
      </c>
    </row>
    <row r="23" spans="1:8" ht="15" customHeight="1">
      <c r="A23" s="188">
        <f t="shared" si="0"/>
        <v>16</v>
      </c>
      <c r="B23" s="162">
        <v>41</v>
      </c>
      <c r="C23" s="187" t="str">
        <f>VLOOKUP(B23,Startlist!B:F,2,FALSE)</f>
        <v>E9</v>
      </c>
      <c r="D23" s="179" t="str">
        <f>CONCATENATE(VLOOKUP(B23,Startlist!B:H,3,FALSE)," / ",VLOOKUP(B23,Startlist!B:H,4,FALSE))</f>
        <v>Jaan Pettai / Raino Verliin</v>
      </c>
      <c r="E23" s="178" t="str">
        <f>VLOOKUP(B23,Startlist!B:F,5,FALSE)</f>
        <v>EST</v>
      </c>
      <c r="F23" s="179" t="str">
        <f>VLOOKUP(B23,Startlist!B:H,7,FALSE)</f>
        <v>Lada Samara</v>
      </c>
      <c r="G23" s="179" t="str">
        <f>VLOOKUP(B23,Startlist!B:H,6,FALSE)</f>
        <v>G.M.Racing SK</v>
      </c>
      <c r="H23" s="163" t="str">
        <f>VLOOKUP(B23,Results!B:M,12,FALSE)</f>
        <v> 1:14.02,0</v>
      </c>
    </row>
    <row r="24" spans="1:8" ht="15" customHeight="1">
      <c r="A24" s="188">
        <f t="shared" si="0"/>
        <v>17</v>
      </c>
      <c r="B24" s="162">
        <v>60</v>
      </c>
      <c r="C24" s="187" t="str">
        <f>VLOOKUP(B24,Startlist!B:F,2,FALSE)</f>
        <v>E10</v>
      </c>
      <c r="D24" s="179" t="str">
        <f>CONCATENATE(VLOOKUP(B24,Startlist!B:H,3,FALSE)," / ",VLOOKUP(B24,Startlist!B:H,4,FALSE))</f>
        <v>Kristjan Sinik / Rudolf Rohusaar</v>
      </c>
      <c r="E24" s="178" t="str">
        <f>VLOOKUP(B24,Startlist!B:F,5,FALSE)</f>
        <v>EST</v>
      </c>
      <c r="F24" s="179" t="str">
        <f>VLOOKUP(B24,Startlist!B:H,7,FALSE)</f>
        <v>Nissan Sunny</v>
      </c>
      <c r="G24" s="179" t="str">
        <f>VLOOKUP(B24,Startlist!B:H,6,FALSE)</f>
        <v>Prorex Racing</v>
      </c>
      <c r="H24" s="163" t="str">
        <f>VLOOKUP(B24,Results!B:M,12,FALSE)</f>
        <v> 1:14.38,8</v>
      </c>
    </row>
    <row r="25" spans="1:8" ht="15" customHeight="1">
      <c r="A25" s="188">
        <f t="shared" si="0"/>
        <v>18</v>
      </c>
      <c r="B25" s="162">
        <v>48</v>
      </c>
      <c r="C25" s="187" t="str">
        <f>VLOOKUP(B25,Startlist!B:F,2,FALSE)</f>
        <v>E10</v>
      </c>
      <c r="D25" s="179" t="str">
        <f>CONCATENATE(VLOOKUP(B25,Startlist!B:H,3,FALSE)," / ",VLOOKUP(B25,Startlist!B:H,4,FALSE))</f>
        <v>Rando Turja / Ain Sepp</v>
      </c>
      <c r="E25" s="178" t="str">
        <f>VLOOKUP(B25,Startlist!B:F,5,FALSE)</f>
        <v>EST</v>
      </c>
      <c r="F25" s="179" t="str">
        <f>VLOOKUP(B25,Startlist!B:H,7,FALSE)</f>
        <v>Lada VFTS</v>
      </c>
      <c r="G25" s="179" t="str">
        <f>VLOOKUP(B25,Startlist!B:H,6,FALSE)</f>
        <v>Sar-Tech Motorsport</v>
      </c>
      <c r="H25" s="163" t="str">
        <f>VLOOKUP(B25,Results!B:M,12,FALSE)</f>
        <v> 1:14.44,7</v>
      </c>
    </row>
    <row r="26" spans="1:8" ht="15" customHeight="1">
      <c r="A26" s="188">
        <f t="shared" si="0"/>
        <v>19</v>
      </c>
      <c r="B26" s="162">
        <v>55</v>
      </c>
      <c r="C26" s="187" t="str">
        <f>VLOOKUP(B26,Startlist!B:F,2,FALSE)</f>
        <v>E10</v>
      </c>
      <c r="D26" s="179" t="str">
        <f>CONCATENATE(VLOOKUP(B26,Startlist!B:H,3,FALSE)," / ",VLOOKUP(B26,Startlist!B:H,4,FALSE))</f>
        <v>Alvar Kuusik / Riho Maalma</v>
      </c>
      <c r="E26" s="178" t="str">
        <f>VLOOKUP(B26,Startlist!B:F,5,FALSE)</f>
        <v>EST</v>
      </c>
      <c r="F26" s="179" t="str">
        <f>VLOOKUP(B26,Startlist!B:H,7,FALSE)</f>
        <v>VW Golf II</v>
      </c>
      <c r="G26" s="179" t="str">
        <f>VLOOKUP(B26,Startlist!B:H,6,FALSE)</f>
        <v>Yellow Racing</v>
      </c>
      <c r="H26" s="163" t="str">
        <f>VLOOKUP(B26,Results!B:M,12,FALSE)</f>
        <v> 1:15.09,4</v>
      </c>
    </row>
    <row r="27" spans="1:8" ht="15" customHeight="1">
      <c r="A27" s="188">
        <f t="shared" si="0"/>
        <v>20</v>
      </c>
      <c r="B27" s="162">
        <v>25</v>
      </c>
      <c r="C27" s="187" t="str">
        <f>VLOOKUP(B27,Startlist!B:F,2,FALSE)</f>
        <v>E12</v>
      </c>
      <c r="D27" s="179" t="str">
        <f>CONCATENATE(VLOOKUP(B27,Startlist!B:H,3,FALSE)," / ",VLOOKUP(B27,Startlist!B:H,4,FALSE))</f>
        <v>Mait Koosa / Robert Loshtshenikov</v>
      </c>
      <c r="E27" s="178" t="str">
        <f>VLOOKUP(B27,Startlist!B:F,5,FALSE)</f>
        <v>EST</v>
      </c>
      <c r="F27" s="179" t="str">
        <f>VLOOKUP(B27,Startlist!B:H,7,FALSE)</f>
        <v>Mitsubishi Lancer Evo 6</v>
      </c>
      <c r="G27" s="179" t="str">
        <f>VLOOKUP(B27,Startlist!B:H,6,FALSE)</f>
        <v>PSC Motorsport</v>
      </c>
      <c r="H27" s="163" t="str">
        <f>VLOOKUP(B27,Results!B:M,12,FALSE)</f>
        <v> 1:15.47,1</v>
      </c>
    </row>
    <row r="28" spans="1:8" ht="15" customHeight="1">
      <c r="A28" s="188">
        <f t="shared" si="0"/>
        <v>21</v>
      </c>
      <c r="B28" s="162">
        <v>35</v>
      </c>
      <c r="C28" s="187" t="str">
        <f>VLOOKUP(B28,Startlist!B:F,2,FALSE)</f>
        <v>N3</v>
      </c>
      <c r="D28" s="179" t="str">
        <f>CONCATENATE(VLOOKUP(B28,Startlist!B:H,3,FALSE)," / ",VLOOKUP(B28,Startlist!B:H,4,FALSE))</f>
        <v>Kaarel Kurvits / Ove Jürgenson</v>
      </c>
      <c r="E28" s="178" t="str">
        <f>VLOOKUP(B28,Startlist!B:F,5,FALSE)</f>
        <v>EST</v>
      </c>
      <c r="F28" s="179" t="str">
        <f>VLOOKUP(B28,Startlist!B:H,7,FALSE)</f>
        <v>Honda Civic Type-R</v>
      </c>
      <c r="G28" s="179" t="str">
        <f>VLOOKUP(B28,Startlist!B:H,6,FALSE)</f>
        <v>ECOM Motorsport</v>
      </c>
      <c r="H28" s="163" t="str">
        <f>VLOOKUP(B28,Results!B:M,12,FALSE)</f>
        <v> 1:15.50,5</v>
      </c>
    </row>
    <row r="29" spans="1:8" ht="15" customHeight="1">
      <c r="A29" s="188">
        <f t="shared" si="0"/>
        <v>22</v>
      </c>
      <c r="B29" s="162">
        <v>21</v>
      </c>
      <c r="C29" s="187" t="str">
        <f>VLOOKUP(B29,Startlist!B:F,2,FALSE)</f>
        <v>N3</v>
      </c>
      <c r="D29" s="179" t="str">
        <f>CONCATENATE(VLOOKUP(B29,Startlist!B:H,3,FALSE)," / ",VLOOKUP(B29,Startlist!B:H,4,FALSE))</f>
        <v>Vladimir Ivanov / Oleg Zimin</v>
      </c>
      <c r="E29" s="178" t="str">
        <f>VLOOKUP(B29,Startlist!B:F,5,FALSE)</f>
        <v>RUS</v>
      </c>
      <c r="F29" s="179" t="str">
        <f>VLOOKUP(B29,Startlist!B:H,7,FALSE)</f>
        <v>Renault Clio</v>
      </c>
      <c r="G29" s="179" t="str">
        <f>VLOOKUP(B29,Startlist!B:H,6,FALSE)</f>
        <v>PSC Motorsport</v>
      </c>
      <c r="H29" s="163" t="str">
        <f>VLOOKUP(B29,Results!B:M,12,FALSE)</f>
        <v> 1:16.29,4</v>
      </c>
    </row>
    <row r="30" spans="1:8" ht="15" customHeight="1">
      <c r="A30" s="188">
        <f t="shared" si="0"/>
        <v>23</v>
      </c>
      <c r="B30" s="162">
        <v>53</v>
      </c>
      <c r="C30" s="187" t="str">
        <f>VLOOKUP(B30,Startlist!B:F,2,FALSE)</f>
        <v>E10</v>
      </c>
      <c r="D30" s="179" t="str">
        <f>CONCATENATE(VLOOKUP(B30,Startlist!B:H,3,FALSE)," / ",VLOOKUP(B30,Startlist!B:H,4,FALSE))</f>
        <v>Maila Vaher / Karita Kivi</v>
      </c>
      <c r="E30" s="178" t="str">
        <f>VLOOKUP(B30,Startlist!B:F,5,FALSE)</f>
        <v>EST</v>
      </c>
      <c r="F30" s="179" t="str">
        <f>VLOOKUP(B30,Startlist!B:H,7,FALSE)</f>
        <v>Nissan Sunny GTI</v>
      </c>
      <c r="G30" s="179" t="str">
        <f>VLOOKUP(B30,Startlist!B:H,6,FALSE)</f>
        <v>Sar-Tech Motorsport</v>
      </c>
      <c r="H30" s="163" t="str">
        <f>VLOOKUP(B30,Results!B:M,12,FALSE)</f>
        <v> 1:19.45,0</v>
      </c>
    </row>
    <row r="31" spans="1:8" ht="15" customHeight="1">
      <c r="A31" s="188">
        <f t="shared" si="0"/>
        <v>24</v>
      </c>
      <c r="B31" s="162">
        <v>42</v>
      </c>
      <c r="C31" s="187" t="str">
        <f>VLOOKUP(B31,Startlist!B:F,2,FALSE)</f>
        <v>E9</v>
      </c>
      <c r="D31" s="179" t="str">
        <f>CONCATENATE(VLOOKUP(B31,Startlist!B:H,3,FALSE)," / ",VLOOKUP(B31,Startlist!B:H,4,FALSE))</f>
        <v>Guntis Lielkajis / Vilnis Mikelsons</v>
      </c>
      <c r="E31" s="178" t="str">
        <f>VLOOKUP(B31,Startlist!B:F,5,FALSE)</f>
        <v>LAT</v>
      </c>
      <c r="F31" s="179" t="str">
        <f>VLOOKUP(B31,Startlist!B:H,7,FALSE)</f>
        <v>Lada Samara</v>
      </c>
      <c r="G31" s="179" t="str">
        <f>VLOOKUP(B31,Startlist!B:H,6,FALSE)</f>
        <v>Ciedra Racing</v>
      </c>
      <c r="H31" s="163" t="str">
        <f>VLOOKUP(B31,Results!B:M,12,FALSE)</f>
        <v> 1:19.53,9</v>
      </c>
    </row>
    <row r="32" spans="1:8" ht="15" customHeight="1">
      <c r="A32" s="188">
        <f t="shared" si="0"/>
        <v>25</v>
      </c>
      <c r="B32" s="162">
        <v>38</v>
      </c>
      <c r="C32" s="187" t="str">
        <f>VLOOKUP(B32,Startlist!B:F,2,FALSE)</f>
        <v>N4</v>
      </c>
      <c r="D32" s="179" t="str">
        <f>CONCATENATE(VLOOKUP(B32,Startlist!B:H,3,FALSE)," / ",VLOOKUP(B32,Startlist!B:H,4,FALSE))</f>
        <v>Mait Maarend / Mihkel Kapp</v>
      </c>
      <c r="E32" s="178" t="str">
        <f>VLOOKUP(B32,Startlist!B:F,5,FALSE)</f>
        <v>EST</v>
      </c>
      <c r="F32" s="179" t="str">
        <f>VLOOKUP(B32,Startlist!B:H,7,FALSE)</f>
        <v>Mitsubishi Lancer Evo 10</v>
      </c>
      <c r="G32" s="179" t="str">
        <f>VLOOKUP(B32,Startlist!B:H,6,FALSE)</f>
        <v>Team RRC</v>
      </c>
      <c r="H32" s="163" t="str">
        <f>VLOOKUP(B32,Results!B:M,12,FALSE)</f>
        <v> 1:21.02,0</v>
      </c>
    </row>
    <row r="33" spans="1:8" ht="15" customHeight="1">
      <c r="A33" s="188">
        <f t="shared" si="0"/>
        <v>26</v>
      </c>
      <c r="B33" s="162">
        <v>45</v>
      </c>
      <c r="C33" s="187" t="str">
        <f>VLOOKUP(B33,Startlist!B:F,2,FALSE)</f>
        <v>E11</v>
      </c>
      <c r="D33" s="179" t="str">
        <f>CONCATENATE(VLOOKUP(B33,Startlist!B:H,3,FALSE)," / ",VLOOKUP(B33,Startlist!B:H,4,FALSE))</f>
        <v>Marek Kärner / Eero Kikerpill</v>
      </c>
      <c r="E33" s="178" t="str">
        <f>VLOOKUP(B33,Startlist!B:F,5,FALSE)</f>
        <v>EST</v>
      </c>
      <c r="F33" s="179" t="str">
        <f>VLOOKUP(B33,Startlist!B:H,7,FALSE)</f>
        <v>BMW 316</v>
      </c>
      <c r="G33" s="179" t="str">
        <f>VLOOKUP(B33,Startlist!B:H,6,FALSE)</f>
        <v>Laitserallypark</v>
      </c>
      <c r="H33" s="163" t="str">
        <f>VLOOKUP(B33,Results!B:M,12,FALSE)</f>
        <v> 1:22.24,5</v>
      </c>
    </row>
    <row r="34" spans="1:8" ht="15" customHeight="1">
      <c r="A34" s="188">
        <f t="shared" si="0"/>
        <v>27</v>
      </c>
      <c r="B34" s="162">
        <v>50</v>
      </c>
      <c r="C34" s="187" t="str">
        <f>VLOOKUP(B34,Startlist!B:F,2,FALSE)</f>
        <v>E10</v>
      </c>
      <c r="D34" s="179" t="str">
        <f>CONCATENATE(VLOOKUP(B34,Startlist!B:H,3,FALSE)," / ",VLOOKUP(B34,Startlist!B:H,4,FALSE))</f>
        <v>Tanel Tepandi / Reio Rada</v>
      </c>
      <c r="E34" s="178" t="str">
        <f>VLOOKUP(B34,Startlist!B:F,5,FALSE)</f>
        <v>EST</v>
      </c>
      <c r="F34" s="179" t="str">
        <f>VLOOKUP(B34,Startlist!B:H,7,FALSE)</f>
        <v>Nissan Sunny</v>
      </c>
      <c r="G34" s="179" t="str">
        <f>VLOOKUP(B34,Startlist!B:H,6,FALSE)</f>
        <v>AMK Ligur Racing</v>
      </c>
      <c r="H34" s="163" t="str">
        <f>VLOOKUP(B34,Results!B:M,12,FALSE)</f>
        <v> 1:23.01,8</v>
      </c>
    </row>
    <row r="35" spans="1:8" ht="15" customHeight="1">
      <c r="A35" s="188">
        <f t="shared" si="0"/>
        <v>28</v>
      </c>
      <c r="B35" s="162">
        <v>3</v>
      </c>
      <c r="C35" s="187" t="str">
        <f>VLOOKUP(B35,Startlist!B:F,2,FALSE)</f>
        <v>N4</v>
      </c>
      <c r="D35" s="179" t="str">
        <f>CONCATENATE(VLOOKUP(B35,Startlist!B:H,3,FALSE)," / ",VLOOKUP(B35,Startlist!B:H,4,FALSE))</f>
        <v>Rainer Aus / Simo Koskinen</v>
      </c>
      <c r="E35" s="178" t="str">
        <f>VLOOKUP(B35,Startlist!B:F,5,FALSE)</f>
        <v>EST</v>
      </c>
      <c r="F35" s="179" t="str">
        <f>VLOOKUP(B35,Startlist!B:H,7,FALSE)</f>
        <v>Mitsubishi Lancer Evo 9</v>
      </c>
      <c r="G35" s="179" t="str">
        <f>VLOOKUP(B35,Startlist!B:H,6,FALSE)</f>
        <v>Carglass Rally Team</v>
      </c>
      <c r="H35" s="163" t="str">
        <f>VLOOKUP(B35,Results!B:M,12,FALSE)</f>
        <v> 1:24.13,8</v>
      </c>
    </row>
    <row r="36" spans="1:8" ht="15" customHeight="1">
      <c r="A36" s="188">
        <f t="shared" si="0"/>
        <v>29</v>
      </c>
      <c r="B36" s="162">
        <v>56</v>
      </c>
      <c r="C36" s="187" t="str">
        <f>VLOOKUP(B36,Startlist!B:F,2,FALSE)</f>
        <v>E11</v>
      </c>
      <c r="D36" s="179" t="str">
        <f>CONCATENATE(VLOOKUP(B36,Startlist!B:H,3,FALSE)," / ",VLOOKUP(B36,Startlist!B:H,4,FALSE))</f>
        <v>Aivo Mängel / Karol Pert</v>
      </c>
      <c r="E36" s="178" t="str">
        <f>VLOOKUP(B36,Startlist!B:F,5,FALSE)</f>
        <v>EST</v>
      </c>
      <c r="F36" s="179" t="str">
        <f>VLOOKUP(B36,Startlist!B:H,7,FALSE)</f>
        <v>Audi 80</v>
      </c>
      <c r="G36" s="179" t="str">
        <f>VLOOKUP(B36,Startlist!B:H,6,FALSE)</f>
        <v>Optitrans Tehnikasport</v>
      </c>
      <c r="H36" s="163" t="str">
        <f>VLOOKUP(B36,Results!B:M,12,FALSE)</f>
        <v> 1:30.51,3</v>
      </c>
    </row>
    <row r="37" spans="1:8" ht="15" customHeight="1">
      <c r="A37" s="188">
        <f t="shared" si="0"/>
        <v>30</v>
      </c>
      <c r="B37" s="162">
        <v>37</v>
      </c>
      <c r="C37" s="187" t="str">
        <f>VLOOKUP(B37,Startlist!B:F,2,FALSE)</f>
        <v>E12</v>
      </c>
      <c r="D37" s="179" t="str">
        <f>CONCATENATE(VLOOKUP(B37,Startlist!B:H,3,FALSE)," / ",VLOOKUP(B37,Startlist!B:H,4,FALSE))</f>
        <v>Arsi Tupits / Ranno Bundsen</v>
      </c>
      <c r="E37" s="178" t="str">
        <f>VLOOKUP(B37,Startlist!B:F,5,FALSE)</f>
        <v>EST</v>
      </c>
      <c r="F37" s="179" t="str">
        <f>VLOOKUP(B37,Startlist!B:H,7,FALSE)</f>
        <v>Mitsubishi Lancer Evo 6</v>
      </c>
      <c r="G37" s="179" t="str">
        <f>VLOOKUP(B37,Startlist!B:H,6,FALSE)</f>
        <v>PSC Motorsport</v>
      </c>
      <c r="H37" s="163" t="str">
        <f>VLOOKUP(B37,Results!B:M,12,FALSE)</f>
        <v> 1:32.32,5</v>
      </c>
    </row>
    <row r="38" spans="1:8" ht="15" customHeight="1">
      <c r="A38" s="188">
        <f t="shared" si="0"/>
        <v>31</v>
      </c>
      <c r="B38" s="162">
        <v>1</v>
      </c>
      <c r="C38" s="187" t="str">
        <f>VLOOKUP(B38,Startlist!B:F,2,FALSE)</f>
        <v>R4</v>
      </c>
      <c r="D38" s="179" t="str">
        <f>CONCATENATE(VLOOKUP(B38,Startlist!B:H,3,FALSE)," / ",VLOOKUP(B38,Startlist!B:H,4,FALSE))</f>
        <v>Alexey Lukyanuk / Alexey Arnautov</v>
      </c>
      <c r="E38" s="178" t="str">
        <f>VLOOKUP(B38,Startlist!B:F,5,FALSE)</f>
        <v>RUS</v>
      </c>
      <c r="F38" s="179" t="str">
        <f>VLOOKUP(B38,Startlist!B:H,7,FALSE)</f>
        <v>Mitsubishi Lancer Evo 10</v>
      </c>
      <c r="G38" s="179" t="str">
        <f>VLOOKUP(B38,Startlist!B:H,6,FALSE)</f>
        <v>Rayban Rally Style</v>
      </c>
      <c r="H38" s="163" t="str">
        <f>VLOOKUP(B38,Results!B:M,12,FALSE)</f>
        <v> 1:34.39,4</v>
      </c>
    </row>
    <row r="39" spans="1:8" ht="15" customHeight="1">
      <c r="A39" s="188">
        <f t="shared" si="0"/>
        <v>32</v>
      </c>
      <c r="B39" s="162">
        <v>19</v>
      </c>
      <c r="C39" s="187" t="str">
        <f>VLOOKUP(B39,Startlist!B:F,2,FALSE)</f>
        <v>A6</v>
      </c>
      <c r="D39" s="179" t="str">
        <f>CONCATENATE(VLOOKUP(B39,Startlist!B:H,3,FALSE)," / ",VLOOKUP(B39,Startlist!B:H,4,FALSE))</f>
        <v>Rainer Rohtmets / Rivo Hell</v>
      </c>
      <c r="E39" s="178" t="str">
        <f>VLOOKUP(B39,Startlist!B:F,5,FALSE)</f>
        <v>EST</v>
      </c>
      <c r="F39" s="179" t="str">
        <f>VLOOKUP(B39,Startlist!B:H,7,FALSE)</f>
        <v>Citroen C2 R2 Max</v>
      </c>
      <c r="G39" s="179" t="str">
        <f>VLOOKUP(B39,Startlist!B:H,6,FALSE)</f>
        <v>Printsport</v>
      </c>
      <c r="H39" s="163" t="str">
        <f>VLOOKUP(B39,Results!B:M,12,FALSE)</f>
        <v> 1:47.20,8</v>
      </c>
    </row>
    <row r="40" spans="1:8" ht="15" customHeight="1">
      <c r="A40" s="188">
        <f t="shared" si="0"/>
        <v>33</v>
      </c>
      <c r="B40" s="162">
        <v>31</v>
      </c>
      <c r="C40" s="187" t="str">
        <f>VLOOKUP(B40,Startlist!B:F,2,FALSE)</f>
        <v>E10</v>
      </c>
      <c r="D40" s="179" t="str">
        <f>CONCATENATE(VLOOKUP(B40,Startlist!B:H,3,FALSE)," / ",VLOOKUP(B40,Startlist!B:H,4,FALSE))</f>
        <v>Priit Koik / Uku Heldna</v>
      </c>
      <c r="E40" s="178" t="str">
        <f>VLOOKUP(B40,Startlist!B:F,5,FALSE)</f>
        <v>EST</v>
      </c>
      <c r="F40" s="179" t="str">
        <f>VLOOKUP(B40,Startlist!B:H,7,FALSE)</f>
        <v>BMW 318is</v>
      </c>
      <c r="G40" s="179" t="str">
        <f>VLOOKUP(B40,Startlist!B:H,6,FALSE)</f>
        <v>Laitserallypark</v>
      </c>
      <c r="H40" s="163" t="str">
        <f>VLOOKUP(B40,Results!B:M,12,FALSE)</f>
        <v> 1:48.52,5</v>
      </c>
    </row>
    <row r="41" spans="1:8" ht="15" customHeight="1">
      <c r="A41" s="188"/>
      <c r="B41" s="162">
        <v>2</v>
      </c>
      <c r="C41" s="187" t="str">
        <f>VLOOKUP(B41,Startlist!B:F,2,FALSE)</f>
        <v>N4</v>
      </c>
      <c r="D41" s="179" t="str">
        <f>CONCATENATE(VLOOKUP(B41,Startlist!B:H,3,FALSE)," / ",VLOOKUP(B41,Startlist!B:H,4,FALSE))</f>
        <v>Janis Vorobjovs / Guntars Zicans</v>
      </c>
      <c r="E41" s="178" t="str">
        <f>VLOOKUP(B41,Startlist!B:F,5,FALSE)</f>
        <v>LAT</v>
      </c>
      <c r="F41" s="179" t="str">
        <f>VLOOKUP(B41,Startlist!B:H,7,FALSE)</f>
        <v>Mitsubishi Lancer Evo 10</v>
      </c>
      <c r="G41" s="179" t="str">
        <f>VLOOKUP(B41,Startlist!B:H,6,FALSE)</f>
        <v>Vorobjovs Racing</v>
      </c>
      <c r="H41" s="247" t="s">
        <v>1454</v>
      </c>
    </row>
    <row r="42" spans="1:8" ht="15" customHeight="1">
      <c r="A42" s="188"/>
      <c r="B42" s="162">
        <v>6</v>
      </c>
      <c r="C42" s="187" t="str">
        <f>VLOOKUP(B42,Startlist!B:F,2,FALSE)</f>
        <v>N4</v>
      </c>
      <c r="D42" s="179" t="str">
        <f>CONCATENATE(VLOOKUP(B42,Startlist!B:H,3,FALSE)," / ",VLOOKUP(B42,Startlist!B:H,4,FALSE))</f>
        <v>Raul Jeets / Andrus Toom</v>
      </c>
      <c r="E42" s="178" t="str">
        <f>VLOOKUP(B42,Startlist!B:F,5,FALSE)</f>
        <v>EST</v>
      </c>
      <c r="F42" s="179" t="str">
        <f>VLOOKUP(B42,Startlist!B:H,7,FALSE)</f>
        <v>Mitsubishi Lancer Evo 10</v>
      </c>
      <c r="G42" s="179" t="str">
        <f>VLOOKUP(B42,Startlist!B:H,6,FALSE)</f>
        <v>Team RRC</v>
      </c>
      <c r="H42" s="247" t="s">
        <v>1454</v>
      </c>
    </row>
    <row r="43" spans="1:8" ht="15" customHeight="1">
      <c r="A43" s="188"/>
      <c r="B43" s="162">
        <v>8</v>
      </c>
      <c r="C43" s="187" t="str">
        <f>VLOOKUP(B43,Startlist!B:F,2,FALSE)</f>
        <v>N4</v>
      </c>
      <c r="D43" s="179" t="str">
        <f>CONCATENATE(VLOOKUP(B43,Startlist!B:H,3,FALSE)," / ",VLOOKUP(B43,Startlist!B:H,4,FALSE))</f>
        <v>Egon Kaur / Erik Lepikson</v>
      </c>
      <c r="E43" s="178" t="str">
        <f>VLOOKUP(B43,Startlist!B:F,5,FALSE)</f>
        <v>EST</v>
      </c>
      <c r="F43" s="179" t="str">
        <f>VLOOKUP(B43,Startlist!B:H,7,FALSE)</f>
        <v>Subaru Impreza</v>
      </c>
      <c r="G43" s="179" t="str">
        <f>VLOOKUP(B43,Startlist!B:H,6,FALSE)</f>
        <v>Carglass Rally Team</v>
      </c>
      <c r="H43" s="247" t="s">
        <v>1454</v>
      </c>
    </row>
    <row r="44" spans="1:8" ht="15" customHeight="1">
      <c r="A44" s="188"/>
      <c r="B44" s="162">
        <v>9</v>
      </c>
      <c r="C44" s="187" t="str">
        <f>VLOOKUP(B44,Startlist!B:F,2,FALSE)</f>
        <v>N4</v>
      </c>
      <c r="D44" s="179" t="str">
        <f>CONCATENATE(VLOOKUP(B44,Startlist!B:H,3,FALSE)," / ",VLOOKUP(B44,Startlist!B:H,4,FALSE))</f>
        <v>Margus Murakas / Tom Rist</v>
      </c>
      <c r="E44" s="178" t="str">
        <f>VLOOKUP(B44,Startlist!B:F,5,FALSE)</f>
        <v>EST</v>
      </c>
      <c r="F44" s="179" t="str">
        <f>VLOOKUP(B44,Startlist!B:H,7,FALSE)</f>
        <v>Mitsubishi Lancer Evo 10</v>
      </c>
      <c r="G44" s="179" t="str">
        <f>VLOOKUP(B44,Startlist!B:H,6,FALSE)</f>
        <v>Prorehv Rally Team</v>
      </c>
      <c r="H44" s="247" t="s">
        <v>1454</v>
      </c>
    </row>
    <row r="45" spans="1:8" ht="15" customHeight="1">
      <c r="A45" s="188"/>
      <c r="B45" s="162">
        <v>10</v>
      </c>
      <c r="C45" s="187" t="str">
        <f>VLOOKUP(B45,Startlist!B:F,2,FALSE)</f>
        <v>N4</v>
      </c>
      <c r="D45" s="179" t="str">
        <f>CONCATENATE(VLOOKUP(B45,Startlist!B:H,3,FALSE)," / ",VLOOKUP(B45,Startlist!B:H,4,FALSE))</f>
        <v>Oliver Ojaperv / Jarno Talve</v>
      </c>
      <c r="E45" s="178" t="str">
        <f>VLOOKUP(B45,Startlist!B:F,5,FALSE)</f>
        <v>EST</v>
      </c>
      <c r="F45" s="179" t="str">
        <f>VLOOKUP(B45,Startlist!B:H,7,FALSE)</f>
        <v>Subaru Impreza WRX STI</v>
      </c>
      <c r="G45" s="179" t="str">
        <f>VLOOKUP(B45,Startlist!B:H,6,FALSE)</f>
        <v>OK Tehnikaspordiklubi</v>
      </c>
      <c r="H45" s="247" t="s">
        <v>1454</v>
      </c>
    </row>
    <row r="46" spans="1:8" ht="15" customHeight="1">
      <c r="A46" s="188"/>
      <c r="B46" s="162">
        <v>17</v>
      </c>
      <c r="C46" s="187" t="str">
        <f>VLOOKUP(B46,Startlist!B:F,2,FALSE)</f>
        <v>A6</v>
      </c>
      <c r="D46" s="179" t="str">
        <f>CONCATENATE(VLOOKUP(B46,Startlist!B:H,3,FALSE)," / ",VLOOKUP(B46,Startlist!B:H,4,FALSE))</f>
        <v>Kristen Kelement / Timo Kasesalu</v>
      </c>
      <c r="E46" s="178" t="str">
        <f>VLOOKUP(B46,Startlist!B:F,5,FALSE)</f>
        <v>EST</v>
      </c>
      <c r="F46" s="179" t="str">
        <f>VLOOKUP(B46,Startlist!B:H,7,FALSE)</f>
        <v>Citroen C2 R2 Max</v>
      </c>
      <c r="G46" s="179" t="str">
        <f>VLOOKUP(B46,Startlist!B:H,6,FALSE)</f>
        <v>Oti Ralliklubi</v>
      </c>
      <c r="H46" s="247" t="s">
        <v>1454</v>
      </c>
    </row>
    <row r="47" spans="1:8" ht="15" customHeight="1">
      <c r="A47" s="188"/>
      <c r="B47" s="162">
        <v>26</v>
      </c>
      <c r="C47" s="187" t="str">
        <f>VLOOKUP(B47,Startlist!B:F,2,FALSE)</f>
        <v>E12</v>
      </c>
      <c r="D47" s="179" t="str">
        <f>CONCATENATE(VLOOKUP(B47,Startlist!B:H,3,FALSE)," / ",VLOOKUP(B47,Startlist!B:H,4,FALSE))</f>
        <v>Sergey Uger / Maria Obolenskaya</v>
      </c>
      <c r="E47" s="178" t="str">
        <f>VLOOKUP(B47,Startlist!B:F,5,FALSE)</f>
        <v>RUS</v>
      </c>
      <c r="F47" s="179" t="str">
        <f>VLOOKUP(B47,Startlist!B:H,7,FALSE)</f>
        <v>Subaru Impreza</v>
      </c>
      <c r="G47" s="179" t="str">
        <f>VLOOKUP(B47,Startlist!B:H,6,FALSE)</f>
        <v>Cone Forest Rally Team</v>
      </c>
      <c r="H47" s="247" t="s">
        <v>1454</v>
      </c>
    </row>
    <row r="48" spans="1:8" ht="15" customHeight="1">
      <c r="A48" s="188"/>
      <c r="B48" s="162">
        <v>28</v>
      </c>
      <c r="C48" s="187" t="str">
        <f>VLOOKUP(B48,Startlist!B:F,2,FALSE)</f>
        <v>E9</v>
      </c>
      <c r="D48" s="179" t="str">
        <f>CONCATENATE(VLOOKUP(B48,Startlist!B:H,3,FALSE)," / ",VLOOKUP(B48,Startlist!B:H,4,FALSE))</f>
        <v>Henry Asi / Taaniel Tigas</v>
      </c>
      <c r="E48" s="178" t="str">
        <f>VLOOKUP(B48,Startlist!B:F,5,FALSE)</f>
        <v>EST</v>
      </c>
      <c r="F48" s="179" t="str">
        <f>VLOOKUP(B48,Startlist!B:H,7,FALSE)</f>
        <v>Lada Samara</v>
      </c>
      <c r="G48" s="179" t="str">
        <f>VLOOKUP(B48,Startlist!B:H,6,FALSE)</f>
        <v>OK Tehnikaspordiklubi</v>
      </c>
      <c r="H48" s="247" t="s">
        <v>1454</v>
      </c>
    </row>
    <row r="49" spans="1:8" ht="15" customHeight="1">
      <c r="A49" s="188"/>
      <c r="B49" s="162">
        <v>33</v>
      </c>
      <c r="C49" s="187" t="str">
        <f>VLOOKUP(B49,Startlist!B:F,2,FALSE)</f>
        <v>A7</v>
      </c>
      <c r="D49" s="179" t="str">
        <f>CONCATENATE(VLOOKUP(B49,Startlist!B:H,3,FALSE)," / ",VLOOKUP(B49,Startlist!B:H,4,FALSE))</f>
        <v>Mait Madik / Priit Hain</v>
      </c>
      <c r="E49" s="178" t="str">
        <f>VLOOKUP(B49,Startlist!B:F,5,FALSE)</f>
        <v>EST</v>
      </c>
      <c r="F49" s="179" t="str">
        <f>VLOOKUP(B49,Startlist!B:H,7,FALSE)</f>
        <v>Honda Civic Type-R</v>
      </c>
      <c r="G49" s="179" t="str">
        <f>VLOOKUP(B49,Startlist!B:H,6,FALSE)</f>
        <v>OK Tehnikaspordiklubi</v>
      </c>
      <c r="H49" s="247" t="s">
        <v>1454</v>
      </c>
    </row>
    <row r="50" spans="1:8" ht="15" customHeight="1">
      <c r="A50" s="188"/>
      <c r="B50" s="162">
        <v>34</v>
      </c>
      <c r="C50" s="187" t="str">
        <f>VLOOKUP(B50,Startlist!B:F,2,FALSE)</f>
        <v>A6</v>
      </c>
      <c r="D50" s="179" t="str">
        <f>CONCATENATE(VLOOKUP(B50,Startlist!B:H,3,FALSE)," / ",VLOOKUP(B50,Startlist!B:H,4,FALSE))</f>
        <v>Kenneth Sepp / Rein Reinsalu</v>
      </c>
      <c r="E50" s="178" t="str">
        <f>VLOOKUP(B50,Startlist!B:F,5,FALSE)</f>
        <v>EST</v>
      </c>
      <c r="F50" s="179" t="str">
        <f>VLOOKUP(B50,Startlist!B:H,7,FALSE)</f>
        <v>Citroen C2</v>
      </c>
      <c r="G50" s="179" t="str">
        <f>VLOOKUP(B50,Startlist!B:H,6,FALSE)</f>
        <v>Sar-Tech Motorsport</v>
      </c>
      <c r="H50" s="247" t="s">
        <v>1454</v>
      </c>
    </row>
    <row r="51" spans="1:8" ht="15" customHeight="1">
      <c r="A51" s="188"/>
      <c r="B51" s="162">
        <v>39</v>
      </c>
      <c r="C51" s="187" t="str">
        <f>VLOOKUP(B51,Startlist!B:F,2,FALSE)</f>
        <v>N4</v>
      </c>
      <c r="D51" s="179" t="str">
        <f>CONCATENATE(VLOOKUP(B51,Startlist!B:H,3,FALSE)," / ",VLOOKUP(B51,Startlist!B:H,4,FALSE))</f>
        <v>Tarvo Saar / Martin Ansi</v>
      </c>
      <c r="E51" s="178" t="str">
        <f>VLOOKUP(B51,Startlist!B:F,5,FALSE)</f>
        <v>EST</v>
      </c>
      <c r="F51" s="179" t="str">
        <f>VLOOKUP(B51,Startlist!B:H,7,FALSE)</f>
        <v>Mitsubishi Lancer Evo 9</v>
      </c>
      <c r="G51" s="179" t="str">
        <f>VLOOKUP(B51,Startlist!B:H,6,FALSE)</f>
        <v>A-Racing</v>
      </c>
      <c r="H51" s="247" t="s">
        <v>1454</v>
      </c>
    </row>
    <row r="52" spans="1:8" ht="15" customHeight="1">
      <c r="A52" s="188"/>
      <c r="B52" s="162">
        <v>43</v>
      </c>
      <c r="C52" s="187" t="str">
        <f>VLOOKUP(B52,Startlist!B:F,2,FALSE)</f>
        <v>E11</v>
      </c>
      <c r="D52" s="179" t="str">
        <f>CONCATENATE(VLOOKUP(B52,Startlist!B:H,3,FALSE)," / ",VLOOKUP(B52,Startlist!B:H,4,FALSE))</f>
        <v>Raiko Aru / Veiko Kullamäe</v>
      </c>
      <c r="E52" s="178" t="str">
        <f>VLOOKUP(B52,Startlist!B:F,5,FALSE)</f>
        <v>EST</v>
      </c>
      <c r="F52" s="179" t="str">
        <f>VLOOKUP(B52,Startlist!B:H,7,FALSE)</f>
        <v>BMW 325</v>
      </c>
      <c r="G52" s="179" t="str">
        <f>VLOOKUP(B52,Startlist!B:H,6,FALSE)</f>
        <v>Märjamaa Rally Team</v>
      </c>
      <c r="H52" s="247" t="s">
        <v>1454</v>
      </c>
    </row>
    <row r="53" spans="1:8" ht="15" customHeight="1">
      <c r="A53" s="188"/>
      <c r="B53" s="162">
        <v>46</v>
      </c>
      <c r="C53" s="187" t="str">
        <f>VLOOKUP(B53,Startlist!B:F,2,FALSE)</f>
        <v>E11</v>
      </c>
      <c r="D53" s="179" t="str">
        <f>CONCATENATE(VLOOKUP(B53,Startlist!B:H,3,FALSE)," / ",VLOOKUP(B53,Startlist!B:H,4,FALSE))</f>
        <v>Argo Kuutok / Krister Aasa</v>
      </c>
      <c r="E53" s="178" t="str">
        <f>VLOOKUP(B53,Startlist!B:F,5,FALSE)</f>
        <v>EST</v>
      </c>
      <c r="F53" s="179" t="str">
        <f>VLOOKUP(B53,Startlist!B:H,7,FALSE)</f>
        <v>BMW M3</v>
      </c>
      <c r="G53" s="179" t="str">
        <f>VLOOKUP(B53,Startlist!B:H,6,FALSE)</f>
        <v>Laitserallypark</v>
      </c>
      <c r="H53" s="247" t="s">
        <v>1454</v>
      </c>
    </row>
    <row r="54" spans="1:8" ht="15" customHeight="1">
      <c r="A54" s="188"/>
      <c r="B54" s="162">
        <v>47</v>
      </c>
      <c r="C54" s="187" t="str">
        <f>VLOOKUP(B54,Startlist!B:F,2,FALSE)</f>
        <v>E10</v>
      </c>
      <c r="D54" s="179" t="str">
        <f>CONCATENATE(VLOOKUP(B54,Startlist!B:H,3,FALSE)," / ",VLOOKUP(B54,Startlist!B:H,4,FALSE))</f>
        <v>Alar Tatrik / Annika Arnek</v>
      </c>
      <c r="E54" s="178" t="str">
        <f>VLOOKUP(B54,Startlist!B:F,5,FALSE)</f>
        <v>EST</v>
      </c>
      <c r="F54" s="179" t="str">
        <f>VLOOKUP(B54,Startlist!B:H,7,FALSE)</f>
        <v>BMW 318</v>
      </c>
      <c r="G54" s="179" t="str">
        <f>VLOOKUP(B54,Startlist!B:H,6,FALSE)</f>
        <v>Prorehv Rally Team</v>
      </c>
      <c r="H54" s="247" t="s">
        <v>1454</v>
      </c>
    </row>
    <row r="55" spans="1:8" ht="15" customHeight="1">
      <c r="A55" s="188"/>
      <c r="B55" s="162">
        <v>49</v>
      </c>
      <c r="C55" s="187" t="str">
        <f>VLOOKUP(B55,Startlist!B:F,2,FALSE)</f>
        <v>E10</v>
      </c>
      <c r="D55" s="179" t="str">
        <f>CONCATENATE(VLOOKUP(B55,Startlist!B:H,3,FALSE)," / ",VLOOKUP(B55,Startlist!B:H,4,FALSE))</f>
        <v>Ott Mesikäpp / Alvar Kuutok</v>
      </c>
      <c r="E55" s="178" t="str">
        <f>VLOOKUP(B55,Startlist!B:F,5,FALSE)</f>
        <v>EST</v>
      </c>
      <c r="F55" s="179" t="str">
        <f>VLOOKUP(B55,Startlist!B:H,7,FALSE)</f>
        <v>Vaz 2105</v>
      </c>
      <c r="G55" s="179" t="str">
        <f>VLOOKUP(B55,Startlist!B:H,6,FALSE)</f>
        <v>Laitserallypark</v>
      </c>
      <c r="H55" s="247" t="s">
        <v>1454</v>
      </c>
    </row>
    <row r="56" spans="1:8" ht="15" customHeight="1">
      <c r="A56" s="188"/>
      <c r="B56" s="162">
        <v>52</v>
      </c>
      <c r="C56" s="187" t="str">
        <f>VLOOKUP(B56,Startlist!B:F,2,FALSE)</f>
        <v>E10</v>
      </c>
      <c r="D56" s="179" t="str">
        <f>CONCATENATE(VLOOKUP(B56,Startlist!B:H,3,FALSE)," / ",VLOOKUP(B56,Startlist!B:H,4,FALSE))</f>
        <v>Lauri Luts / Urmo Luts</v>
      </c>
      <c r="E56" s="178" t="str">
        <f>VLOOKUP(B56,Startlist!B:F,5,FALSE)</f>
        <v>EST</v>
      </c>
      <c r="F56" s="179" t="str">
        <f>VLOOKUP(B56,Startlist!B:H,7,FALSE)</f>
        <v>VW Golf</v>
      </c>
      <c r="G56" s="179" t="str">
        <f>VLOOKUP(B56,Startlist!B:H,6,FALSE)</f>
        <v>G.M.Racing SK</v>
      </c>
      <c r="H56" s="247" t="s">
        <v>1454</v>
      </c>
    </row>
    <row r="57" spans="1:8" ht="15" customHeight="1">
      <c r="A57" s="188"/>
      <c r="B57" s="162">
        <v>54</v>
      </c>
      <c r="C57" s="187" t="str">
        <f>VLOOKUP(B57,Startlist!B:F,2,FALSE)</f>
        <v>E10</v>
      </c>
      <c r="D57" s="179" t="str">
        <f>CONCATENATE(VLOOKUP(B57,Startlist!B:H,3,FALSE)," / ",VLOOKUP(B57,Startlist!B:H,4,FALSE))</f>
        <v>Indrek Napp / Tarmo Mägi</v>
      </c>
      <c r="E57" s="178" t="str">
        <f>VLOOKUP(B57,Startlist!B:F,5,FALSE)</f>
        <v>EST</v>
      </c>
      <c r="F57" s="179" t="str">
        <f>VLOOKUP(B57,Startlist!B:H,7,FALSE)</f>
        <v>Renault Clio</v>
      </c>
      <c r="G57" s="179" t="str">
        <f>VLOOKUP(B57,Startlist!B:H,6,FALSE)</f>
        <v>G.M.Racing SK</v>
      </c>
      <c r="H57" s="247" t="s">
        <v>1454</v>
      </c>
    </row>
    <row r="58" spans="1:8" ht="15" customHeight="1">
      <c r="A58" s="188"/>
      <c r="B58" s="162">
        <v>57</v>
      </c>
      <c r="C58" s="187" t="str">
        <f>VLOOKUP(B58,Startlist!B:F,2,FALSE)</f>
        <v>E9</v>
      </c>
      <c r="D58" s="179" t="str">
        <f>CONCATENATE(VLOOKUP(B58,Startlist!B:H,3,FALSE)," / ",VLOOKUP(B58,Startlist!B:H,4,FALSE))</f>
        <v>Margus Sarja / Taavi Audova</v>
      </c>
      <c r="E58" s="178" t="str">
        <f>VLOOKUP(B58,Startlist!B:F,5,FALSE)</f>
        <v>EST</v>
      </c>
      <c r="F58" s="179" t="str">
        <f>VLOOKUP(B58,Startlist!B:H,7,FALSE)</f>
        <v>VW Golf</v>
      </c>
      <c r="G58" s="179" t="str">
        <f>VLOOKUP(B58,Startlist!B:H,6,FALSE)</f>
        <v>G.M.Racing SK</v>
      </c>
      <c r="H58" s="247" t="s">
        <v>1454</v>
      </c>
    </row>
    <row r="59" spans="1:8" ht="15" customHeight="1">
      <c r="A59" s="188"/>
      <c r="B59" s="162">
        <v>58</v>
      </c>
      <c r="C59" s="187" t="str">
        <f>VLOOKUP(B59,Startlist!B:F,2,FALSE)</f>
        <v>E10</v>
      </c>
      <c r="D59" s="179" t="str">
        <f>CONCATENATE(VLOOKUP(B59,Startlist!B:H,3,FALSE)," / ",VLOOKUP(B59,Startlist!B:H,4,FALSE))</f>
        <v>Janek Vallask / Heldur Allas</v>
      </c>
      <c r="E59" s="178" t="str">
        <f>VLOOKUP(B59,Startlist!B:F,5,FALSE)</f>
        <v>EST</v>
      </c>
      <c r="F59" s="179" t="str">
        <f>VLOOKUP(B59,Startlist!B:H,7,FALSE)</f>
        <v>Ford Escort</v>
      </c>
      <c r="G59" s="179" t="str">
        <f>VLOOKUP(B59,Startlist!B:H,6,FALSE)</f>
        <v>Sar-Tech Motorsport</v>
      </c>
      <c r="H59" s="247" t="s">
        <v>1454</v>
      </c>
    </row>
    <row r="60" spans="1:8" ht="15" customHeight="1">
      <c r="A60" s="188"/>
      <c r="B60" s="162">
        <v>59</v>
      </c>
      <c r="C60" s="187" t="str">
        <f>VLOOKUP(B60,Startlist!B:F,2,FALSE)</f>
        <v>E9</v>
      </c>
      <c r="D60" s="179" t="str">
        <f>CONCATENATE(VLOOKUP(B60,Startlist!B:H,3,FALSE)," / ",VLOOKUP(B60,Startlist!B:H,4,FALSE))</f>
        <v>Raigo Vilbiks / Alari Jüriöö</v>
      </c>
      <c r="E60" s="178" t="str">
        <f>VLOOKUP(B60,Startlist!B:F,5,FALSE)</f>
        <v>EST</v>
      </c>
      <c r="F60" s="179" t="str">
        <f>VLOOKUP(B60,Startlist!B:H,7,FALSE)</f>
        <v>Lada Samara</v>
      </c>
      <c r="G60" s="179" t="str">
        <f>VLOOKUP(B60,Startlist!B:H,6,FALSE)</f>
        <v>Laitserallypark</v>
      </c>
      <c r="H60" s="247" t="s">
        <v>1454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I35"/>
  <sheetViews>
    <sheetView workbookViewId="0" topLeftCell="A1">
      <selection activeCell="D36" sqref="D3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5.75">
      <c r="E1" s="1" t="s">
        <v>165</v>
      </c>
    </row>
    <row r="2" ht="15.75">
      <c r="E2" s="1" t="str">
        <f>Startlist!$F2</f>
        <v>UKU-Mulgi Ralli 2012</v>
      </c>
    </row>
    <row r="3" ht="15">
      <c r="E3" s="65" t="str">
        <f>Startlist!$F3</f>
        <v>14.-15.09.2012</v>
      </c>
    </row>
    <row r="4" ht="15">
      <c r="E4" s="65" t="str">
        <f>Startlist!$F4</f>
        <v>Viljandimaa</v>
      </c>
    </row>
    <row r="5" ht="12.75">
      <c r="H5" s="169"/>
    </row>
    <row r="6" spans="1:8" ht="12.75">
      <c r="A6" s="38"/>
      <c r="B6" s="170" t="s">
        <v>65</v>
      </c>
      <c r="C6" s="171" t="s">
        <v>161</v>
      </c>
      <c r="D6" s="172" t="s">
        <v>162</v>
      </c>
      <c r="E6" s="173"/>
      <c r="F6" s="174" t="s">
        <v>62</v>
      </c>
      <c r="G6" s="175" t="s">
        <v>61</v>
      </c>
      <c r="H6" s="9" t="s">
        <v>57</v>
      </c>
    </row>
    <row r="7" spans="1:9" ht="15" customHeight="1">
      <c r="A7" s="176">
        <v>1</v>
      </c>
      <c r="B7" s="177">
        <v>4</v>
      </c>
      <c r="C7" s="178" t="s">
        <v>163</v>
      </c>
      <c r="D7" s="179" t="str">
        <f>CONCATENATE(VLOOKUP(B7,Startlist!B:H,3,FALSE)," / ",VLOOKUP(B7,Startlist!B:H,4,FALSE))</f>
        <v>Siim Plangi / Marek Sarapuu</v>
      </c>
      <c r="E7" s="178" t="str">
        <f>VLOOKUP(B7,Startlist!B:F,5,FALSE)</f>
        <v>EST</v>
      </c>
      <c r="F7" s="179" t="str">
        <f>VLOOKUP(B7,Startlist!B:H,7,FALSE)</f>
        <v>Mitsubishi Lancer Evo 10</v>
      </c>
      <c r="G7" s="180" t="str">
        <f>VLOOKUP(B7,Startlist!B:H,6,FALSE)</f>
        <v>G.M.Racing SK</v>
      </c>
      <c r="H7" s="212" t="str">
        <f>VLOOKUP(B7,Results!B:M,12,FALSE)</f>
        <v> 1:02.01,4</v>
      </c>
      <c r="I7" s="181"/>
    </row>
    <row r="8" spans="1:9" ht="15" customHeight="1">
      <c r="A8" s="176">
        <f aca="true" t="shared" si="0" ref="A8:A15">A7+1</f>
        <v>2</v>
      </c>
      <c r="B8" s="177">
        <v>5</v>
      </c>
      <c r="C8" s="178" t="s">
        <v>163</v>
      </c>
      <c r="D8" s="179" t="str">
        <f>CONCATENATE(VLOOKUP(B8,Startlist!B:H,3,FALSE)," / ",VLOOKUP(B8,Startlist!B:H,4,FALSE))</f>
        <v>Timmu Kōrge / Erki Pints</v>
      </c>
      <c r="E8" s="178" t="str">
        <f>VLOOKUP(B8,Startlist!B:F,5,FALSE)</f>
        <v>EST</v>
      </c>
      <c r="F8" s="179" t="str">
        <f>VLOOKUP(B8,Startlist!B:H,7,FALSE)</f>
        <v>Mitsubishi Lancer Evo 9</v>
      </c>
      <c r="G8" s="180" t="str">
        <f>VLOOKUP(B8,Startlist!B:H,6,FALSE)</f>
        <v>Carglass Rally Team</v>
      </c>
      <c r="H8" s="212" t="str">
        <f>VLOOKUP(B8,Results!B:M,12,FALSE)</f>
        <v> 1:02.13,6</v>
      </c>
      <c r="I8" s="181"/>
    </row>
    <row r="9" spans="1:9" ht="15" customHeight="1">
      <c r="A9" s="176">
        <f t="shared" si="0"/>
        <v>3</v>
      </c>
      <c r="B9" s="177">
        <v>27</v>
      </c>
      <c r="C9" s="178" t="s">
        <v>163</v>
      </c>
      <c r="D9" s="179" t="str">
        <f>CONCATENATE(VLOOKUP(B9,Startlist!B:H,3,FALSE)," / ",VLOOKUP(B9,Startlist!B:H,4,FALSE))</f>
        <v>Vadim Kuznetsov / Roman Kapustin</v>
      </c>
      <c r="E9" s="178" t="str">
        <f>VLOOKUP(B9,Startlist!B:F,5,FALSE)</f>
        <v>RUS</v>
      </c>
      <c r="F9" s="179" t="str">
        <f>VLOOKUP(B9,Startlist!B:H,7,FALSE)</f>
        <v>Subaru Impreza</v>
      </c>
      <c r="G9" s="180" t="str">
        <f>VLOOKUP(B9,Startlist!B:H,6,FALSE)</f>
        <v>Rayban Rally Style</v>
      </c>
      <c r="H9" s="212" t="str">
        <f>VLOOKUP(B9,Results!B:M,12,FALSE)</f>
        <v> 1:12.24,3</v>
      </c>
      <c r="I9" s="181"/>
    </row>
    <row r="10" spans="1:9" ht="15" customHeight="1">
      <c r="A10" s="176">
        <f t="shared" si="0"/>
        <v>4</v>
      </c>
      <c r="B10" s="177">
        <v>3</v>
      </c>
      <c r="C10" s="178" t="s">
        <v>163</v>
      </c>
      <c r="D10" s="179" t="str">
        <f>CONCATENATE(VLOOKUP(B10,Startlist!B:H,3,FALSE)," / ",VLOOKUP(B10,Startlist!B:H,4,FALSE))</f>
        <v>Rainer Aus / Simo Koskinen</v>
      </c>
      <c r="E10" s="178" t="str">
        <f>VLOOKUP(B10,Startlist!B:F,5,FALSE)</f>
        <v>EST</v>
      </c>
      <c r="F10" s="179" t="str">
        <f>VLOOKUP(B10,Startlist!B:H,7,FALSE)</f>
        <v>Mitsubishi Lancer Evo 9</v>
      </c>
      <c r="G10" s="180" t="str">
        <f>VLOOKUP(B10,Startlist!B:H,6,FALSE)</f>
        <v>Carglass Rally Team</v>
      </c>
      <c r="H10" s="212" t="str">
        <f>VLOOKUP(B10,Results!B:M,12,FALSE)</f>
        <v> 1:24.13,8</v>
      </c>
      <c r="I10" s="181"/>
    </row>
    <row r="11" spans="1:9" ht="15" customHeight="1">
      <c r="A11" s="176">
        <f t="shared" si="0"/>
        <v>5</v>
      </c>
      <c r="B11" s="177">
        <v>1</v>
      </c>
      <c r="C11" s="178" t="s">
        <v>163</v>
      </c>
      <c r="D11" s="179" t="str">
        <f>CONCATENATE(VLOOKUP(B11,Startlist!B:H,3,FALSE)," / ",VLOOKUP(B11,Startlist!B:H,4,FALSE))</f>
        <v>Alexey Lukyanuk / Alexey Arnautov</v>
      </c>
      <c r="E11" s="178" t="str">
        <f>VLOOKUP(B11,Startlist!B:F,5,FALSE)</f>
        <v>RUS</v>
      </c>
      <c r="F11" s="179" t="str">
        <f>VLOOKUP(B11,Startlist!B:H,7,FALSE)</f>
        <v>Mitsubishi Lancer Evo 10</v>
      </c>
      <c r="G11" s="180" t="str">
        <f>VLOOKUP(B11,Startlist!B:H,6,FALSE)</f>
        <v>Rayban Rally Style</v>
      </c>
      <c r="H11" s="212" t="str">
        <f>VLOOKUP(B11,Results!B:M,12,FALSE)</f>
        <v> 1:34.39,4</v>
      </c>
      <c r="I11" s="181"/>
    </row>
    <row r="12" spans="1:9" ht="15" customHeight="1">
      <c r="A12" s="176"/>
      <c r="B12" s="177">
        <v>6</v>
      </c>
      <c r="C12" s="178" t="s">
        <v>163</v>
      </c>
      <c r="D12" s="179" t="str">
        <f>CONCATENATE(VLOOKUP(B12,Startlist!B:H,3,FALSE)," / ",VLOOKUP(B12,Startlist!B:H,4,FALSE))</f>
        <v>Raul Jeets / Andrus Toom</v>
      </c>
      <c r="E12" s="178" t="str">
        <f>VLOOKUP(B12,Startlist!B:F,5,FALSE)</f>
        <v>EST</v>
      </c>
      <c r="F12" s="179" t="str">
        <f>VLOOKUP(B12,Startlist!B:H,7,FALSE)</f>
        <v>Mitsubishi Lancer Evo 10</v>
      </c>
      <c r="G12" s="180" t="str">
        <f>VLOOKUP(B12,Startlist!B:H,6,FALSE)</f>
        <v>Team RRC</v>
      </c>
      <c r="H12" s="248" t="s">
        <v>1454</v>
      </c>
      <c r="I12" s="181"/>
    </row>
    <row r="13" spans="1:9" ht="15" customHeight="1">
      <c r="A13" s="176"/>
      <c r="B13" s="177">
        <v>8</v>
      </c>
      <c r="C13" s="178" t="s">
        <v>163</v>
      </c>
      <c r="D13" s="179" t="str">
        <f>CONCATENATE(VLOOKUP(B13,Startlist!B:H,3,FALSE)," / ",VLOOKUP(B13,Startlist!B:H,4,FALSE))</f>
        <v>Egon Kaur / Erik Lepikson</v>
      </c>
      <c r="E13" s="178" t="str">
        <f>VLOOKUP(B13,Startlist!B:F,5,FALSE)</f>
        <v>EST</v>
      </c>
      <c r="F13" s="179" t="str">
        <f>VLOOKUP(B13,Startlist!B:H,7,FALSE)</f>
        <v>Subaru Impreza</v>
      </c>
      <c r="G13" s="180" t="str">
        <f>VLOOKUP(B13,Startlist!B:H,6,FALSE)</f>
        <v>Carglass Rally Team</v>
      </c>
      <c r="H13" s="248" t="s">
        <v>1454</v>
      </c>
      <c r="I13" s="181"/>
    </row>
    <row r="14" spans="1:9" ht="15" customHeight="1">
      <c r="A14" s="176"/>
      <c r="B14" s="177">
        <v>10</v>
      </c>
      <c r="C14" s="178" t="s">
        <v>163</v>
      </c>
      <c r="D14" s="179" t="str">
        <f>CONCATENATE(VLOOKUP(B14,Startlist!B:H,3,FALSE)," / ",VLOOKUP(B14,Startlist!B:H,4,FALSE))</f>
        <v>Oliver Ojaperv / Jarno Talve</v>
      </c>
      <c r="E14" s="178" t="str">
        <f>VLOOKUP(B14,Startlist!B:F,5,FALSE)</f>
        <v>EST</v>
      </c>
      <c r="F14" s="179" t="str">
        <f>VLOOKUP(B14,Startlist!B:H,7,FALSE)</f>
        <v>Subaru Impreza WRX STI</v>
      </c>
      <c r="G14" s="180" t="str">
        <f>VLOOKUP(B14,Startlist!B:H,6,FALSE)</f>
        <v>OK Tehnikaspordiklubi</v>
      </c>
      <c r="H14" s="248" t="s">
        <v>1454</v>
      </c>
      <c r="I14" s="181"/>
    </row>
    <row r="15" spans="1:9" ht="15" customHeight="1">
      <c r="A15" s="176"/>
      <c r="B15" s="177">
        <v>26</v>
      </c>
      <c r="C15" s="178" t="s">
        <v>163</v>
      </c>
      <c r="D15" s="179" t="str">
        <f>CONCATENATE(VLOOKUP(B15,Startlist!B:H,3,FALSE)," / ",VLOOKUP(B15,Startlist!B:H,4,FALSE))</f>
        <v>Sergey Uger / Maria Obolenskaya</v>
      </c>
      <c r="E15" s="178" t="str">
        <f>VLOOKUP(B15,Startlist!B:F,5,FALSE)</f>
        <v>RUS</v>
      </c>
      <c r="F15" s="179" t="str">
        <f>VLOOKUP(B15,Startlist!B:H,7,FALSE)</f>
        <v>Subaru Impreza</v>
      </c>
      <c r="G15" s="180" t="str">
        <f>VLOOKUP(B15,Startlist!B:H,6,FALSE)</f>
        <v>Cone Forest Rally Team</v>
      </c>
      <c r="H15" s="248" t="s">
        <v>1454</v>
      </c>
      <c r="I15" s="181"/>
    </row>
    <row r="16" spans="1:8" ht="7.5" customHeight="1">
      <c r="A16" s="182"/>
      <c r="B16" s="183"/>
      <c r="C16" s="184"/>
      <c r="D16" s="185"/>
      <c r="E16" s="184"/>
      <c r="F16" s="185"/>
      <c r="G16" s="186"/>
      <c r="H16" s="213"/>
    </row>
    <row r="17" spans="1:8" ht="15" customHeight="1">
      <c r="A17" s="176">
        <v>1</v>
      </c>
      <c r="B17" s="177">
        <v>18</v>
      </c>
      <c r="C17" s="178" t="s">
        <v>164</v>
      </c>
      <c r="D17" s="179" t="str">
        <f>CONCATENATE(VLOOKUP(B17,Startlist!B:H,3,FALSE)," / ",VLOOKUP(B17,Startlist!B:H,4,FALSE))</f>
        <v>Kristo Subi / Teele Sepp</v>
      </c>
      <c r="E17" s="178" t="str">
        <f>VLOOKUP(B17,Startlist!B:F,5,FALSE)</f>
        <v>EST</v>
      </c>
      <c r="F17" s="179" t="str">
        <f>VLOOKUP(B17,Startlist!B:H,7,FALSE)</f>
        <v>Honda Civic Type-R</v>
      </c>
      <c r="G17" s="180" t="str">
        <f>VLOOKUP(B17,Startlist!B:H,6,FALSE)</f>
        <v>ECOM Motorsport</v>
      </c>
      <c r="H17" s="212" t="str">
        <f>VLOOKUP(B17,Results!B:M,12,FALSE)</f>
        <v> 1:09.18,4</v>
      </c>
    </row>
    <row r="18" spans="1:8" ht="15" customHeight="1">
      <c r="A18" s="176">
        <f>A17+1</f>
        <v>2</v>
      </c>
      <c r="B18" s="177">
        <v>20</v>
      </c>
      <c r="C18" s="178" t="s">
        <v>164</v>
      </c>
      <c r="D18" s="179" t="str">
        <f>CONCATENATE(VLOOKUP(B18,Startlist!B:H,3,FALSE)," / ",VLOOKUP(B18,Startlist!B:H,4,FALSE))</f>
        <v>David Sultanjants / Jaan Pōldsepp</v>
      </c>
      <c r="E18" s="178" t="str">
        <f>VLOOKUP(B18,Startlist!B:F,5,FALSE)</f>
        <v>EST</v>
      </c>
      <c r="F18" s="179" t="str">
        <f>VLOOKUP(B18,Startlist!B:H,7,FALSE)</f>
        <v>Honda Civic Type-R</v>
      </c>
      <c r="G18" s="180" t="str">
        <f>VLOOKUP(B18,Startlist!B:H,6,FALSE)</f>
        <v>G.M.Racing SK</v>
      </c>
      <c r="H18" s="212" t="str">
        <f>VLOOKUP(B18,Results!B:M,12,FALSE)</f>
        <v> 1:10.18,5</v>
      </c>
    </row>
    <row r="19" spans="1:8" ht="15" customHeight="1">
      <c r="A19" s="176">
        <f>A18+1</f>
        <v>3</v>
      </c>
      <c r="B19" s="177">
        <v>22</v>
      </c>
      <c r="C19" s="178" t="s">
        <v>164</v>
      </c>
      <c r="D19" s="179" t="str">
        <f>CONCATENATE(VLOOKUP(B19,Startlist!B:H,3,FALSE)," / ",VLOOKUP(B19,Startlist!B:H,4,FALSE))</f>
        <v>Tōnu Sepp / Raiko Ausmees</v>
      </c>
      <c r="E19" s="178" t="str">
        <f>VLOOKUP(B19,Startlist!B:F,5,FALSE)</f>
        <v>EST</v>
      </c>
      <c r="F19" s="179" t="str">
        <f>VLOOKUP(B19,Startlist!B:H,7,FALSE)</f>
        <v>Honda Civic Type-R</v>
      </c>
      <c r="G19" s="180" t="str">
        <f>VLOOKUP(B19,Startlist!B:H,6,FALSE)</f>
        <v>ECOM Motorsport</v>
      </c>
      <c r="H19" s="212" t="str">
        <f>VLOOKUP(B19,Results!B:M,12,FALSE)</f>
        <v> 1:13.25,8</v>
      </c>
    </row>
    <row r="20" spans="1:8" ht="15" customHeight="1">
      <c r="A20" s="176">
        <f>A19+1</f>
        <v>4</v>
      </c>
      <c r="B20" s="177">
        <v>19</v>
      </c>
      <c r="C20" s="178" t="s">
        <v>164</v>
      </c>
      <c r="D20" s="179" t="str">
        <f>CONCATENATE(VLOOKUP(B20,Startlist!B:H,3,FALSE)," / ",VLOOKUP(B20,Startlist!B:H,4,FALSE))</f>
        <v>Rainer Rohtmets / Rivo Hell</v>
      </c>
      <c r="E20" s="178" t="str">
        <f>VLOOKUP(B20,Startlist!B:F,5,FALSE)</f>
        <v>EST</v>
      </c>
      <c r="F20" s="179" t="str">
        <f>VLOOKUP(B20,Startlist!B:H,7,FALSE)</f>
        <v>Citroen C2 R2 Max</v>
      </c>
      <c r="G20" s="180" t="str">
        <f>VLOOKUP(B20,Startlist!B:H,6,FALSE)</f>
        <v>Printsport</v>
      </c>
      <c r="H20" s="212" t="str">
        <f>VLOOKUP(B20,Results!B:M,12,FALSE)</f>
        <v> 1:47.20,8</v>
      </c>
    </row>
    <row r="21" spans="1:8" ht="15" customHeight="1">
      <c r="A21" s="176"/>
      <c r="B21" s="177">
        <v>17</v>
      </c>
      <c r="C21" s="178" t="s">
        <v>164</v>
      </c>
      <c r="D21" s="179" t="str">
        <f>CONCATENATE(VLOOKUP(B21,Startlist!B:H,3,FALSE)," / ",VLOOKUP(B21,Startlist!B:H,4,FALSE))</f>
        <v>Kristen Kelement / Timo Kasesalu</v>
      </c>
      <c r="E21" s="178" t="str">
        <f>VLOOKUP(B21,Startlist!B:F,5,FALSE)</f>
        <v>EST</v>
      </c>
      <c r="F21" s="179" t="str">
        <f>VLOOKUP(B21,Startlist!B:H,7,FALSE)</f>
        <v>Citroen C2 R2 Max</v>
      </c>
      <c r="G21" s="180" t="str">
        <f>VLOOKUP(B21,Startlist!B:H,6,FALSE)</f>
        <v>Oti Ralliklubi</v>
      </c>
      <c r="H21" s="248" t="s">
        <v>1454</v>
      </c>
    </row>
    <row r="22" spans="1:8" ht="7.5" customHeight="1">
      <c r="A22" s="182"/>
      <c r="B22" s="183"/>
      <c r="C22" s="184"/>
      <c r="D22" s="185"/>
      <c r="E22" s="184"/>
      <c r="F22" s="185"/>
      <c r="G22" s="186"/>
      <c r="H22" s="213"/>
    </row>
    <row r="23" spans="1:8" ht="15" customHeight="1">
      <c r="A23" s="176">
        <v>1</v>
      </c>
      <c r="B23" s="177">
        <v>12</v>
      </c>
      <c r="C23" s="178" t="s">
        <v>166</v>
      </c>
      <c r="D23" s="179" t="str">
        <f>CONCATENATE(VLOOKUP(B23,Startlist!B:H,3,FALSE)," / ",VLOOKUP(B23,Startlist!B:H,4,FALSE))</f>
        <v>Ago Ahu / Kalle Ahu</v>
      </c>
      <c r="E23" s="178" t="str">
        <f>VLOOKUP(B23,Startlist!B:F,5,FALSE)</f>
        <v>EST</v>
      </c>
      <c r="F23" s="179" t="str">
        <f>VLOOKUP(B23,Startlist!B:H,7,FALSE)</f>
        <v>BMW M3</v>
      </c>
      <c r="G23" s="180" t="str">
        <f>VLOOKUP(B23,Startlist!B:H,6,FALSE)</f>
        <v>Sar-Tech Motorsport</v>
      </c>
      <c r="H23" s="212" t="str">
        <f>VLOOKUP(B23,Results!B:M,12,FALSE)</f>
        <v> 1:07.21,2</v>
      </c>
    </row>
    <row r="24" spans="1:8" ht="15" customHeight="1">
      <c r="A24" s="176">
        <f aca="true" t="shared" si="1" ref="A24:A32">A23+1</f>
        <v>2</v>
      </c>
      <c r="B24" s="177">
        <v>14</v>
      </c>
      <c r="C24" s="178" t="s">
        <v>166</v>
      </c>
      <c r="D24" s="179" t="str">
        <f>CONCATENATE(VLOOKUP(B24,Startlist!B:H,3,FALSE)," / ",VLOOKUP(B24,Startlist!B:H,4,FALSE))</f>
        <v>Viljar Ventsel / Kristjan Värv</v>
      </c>
      <c r="E24" s="178" t="str">
        <f>VLOOKUP(B24,Startlist!B:F,5,FALSE)</f>
        <v>EST</v>
      </c>
      <c r="F24" s="179" t="str">
        <f>VLOOKUP(B24,Startlist!B:H,7,FALSE)</f>
        <v>BMW M3</v>
      </c>
      <c r="G24" s="180" t="str">
        <f>VLOOKUP(B24,Startlist!B:H,6,FALSE)</f>
        <v>Carglass Rally Team</v>
      </c>
      <c r="H24" s="212" t="str">
        <f>VLOOKUP(B24,Results!B:M,12,FALSE)</f>
        <v> 1:08.21,1</v>
      </c>
    </row>
    <row r="25" spans="1:8" ht="15" customHeight="1">
      <c r="A25" s="176">
        <f t="shared" si="1"/>
        <v>3</v>
      </c>
      <c r="B25" s="177">
        <v>15</v>
      </c>
      <c r="C25" s="178" t="s">
        <v>166</v>
      </c>
      <c r="D25" s="179" t="str">
        <f>CONCATENATE(VLOOKUP(B25,Startlist!B:H,3,FALSE)," / ",VLOOKUP(B25,Startlist!B:H,4,FALSE))</f>
        <v>Andrus Vahi / Alo Ivask</v>
      </c>
      <c r="E25" s="178" t="str">
        <f>VLOOKUP(B25,Startlist!B:F,5,FALSE)</f>
        <v>EST</v>
      </c>
      <c r="F25" s="179" t="str">
        <f>VLOOKUP(B25,Startlist!B:H,7,FALSE)</f>
        <v>BMW M3</v>
      </c>
      <c r="G25" s="180" t="str">
        <f>VLOOKUP(B25,Startlist!B:H,6,FALSE)</f>
        <v>ECOM Motorsport</v>
      </c>
      <c r="H25" s="212" t="str">
        <f>VLOOKUP(B25,Results!B:M,12,FALSE)</f>
        <v> 1:09.18,2</v>
      </c>
    </row>
    <row r="26" spans="1:8" ht="15" customHeight="1">
      <c r="A26" s="176">
        <f t="shared" si="1"/>
        <v>4</v>
      </c>
      <c r="B26" s="177">
        <v>16</v>
      </c>
      <c r="C26" s="178" t="s">
        <v>166</v>
      </c>
      <c r="D26" s="179" t="str">
        <f>CONCATENATE(VLOOKUP(B26,Startlist!B:H,3,FALSE)," / ",VLOOKUP(B26,Startlist!B:H,4,FALSE))</f>
        <v>Lembit Soe / Ahto Pihlas</v>
      </c>
      <c r="E26" s="178" t="str">
        <f>VLOOKUP(B26,Startlist!B:F,5,FALSE)</f>
        <v>EST</v>
      </c>
      <c r="F26" s="179" t="str">
        <f>VLOOKUP(B26,Startlist!B:H,7,FALSE)</f>
        <v>Toyota Starlet</v>
      </c>
      <c r="G26" s="180" t="str">
        <f>VLOOKUP(B26,Startlist!B:H,6,FALSE)</f>
        <v>Sar-Tech Motorsport</v>
      </c>
      <c r="H26" s="212" t="str">
        <f>VLOOKUP(B26,Results!B:M,12,FALSE)</f>
        <v> 1:10.06,7</v>
      </c>
    </row>
    <row r="27" spans="1:8" ht="15" customHeight="1">
      <c r="A27" s="176">
        <f t="shared" si="1"/>
        <v>5</v>
      </c>
      <c r="B27" s="177">
        <v>30</v>
      </c>
      <c r="C27" s="178" t="s">
        <v>166</v>
      </c>
      <c r="D27" s="179" t="str">
        <f>CONCATENATE(VLOOKUP(B27,Startlist!B:H,3,FALSE)," / ",VLOOKUP(B27,Startlist!B:H,4,FALSE))</f>
        <v>Edgars Balodis / Ivo Pukis</v>
      </c>
      <c r="E27" s="178" t="str">
        <f>VLOOKUP(B27,Startlist!B:F,5,FALSE)</f>
        <v>LAT</v>
      </c>
      <c r="F27" s="179" t="str">
        <f>VLOOKUP(B27,Startlist!B:H,7,FALSE)</f>
        <v>Renault Clio</v>
      </c>
      <c r="G27" s="180" t="str">
        <f>VLOOKUP(B27,Startlist!B:H,6,FALSE)</f>
        <v>Ramus Rally Team</v>
      </c>
      <c r="H27" s="212" t="str">
        <f>VLOOKUP(B27,Results!B:M,12,FALSE)</f>
        <v> 1:12.24,9</v>
      </c>
    </row>
    <row r="28" spans="1:8" ht="15" customHeight="1">
      <c r="A28" s="176">
        <f t="shared" si="1"/>
        <v>6</v>
      </c>
      <c r="B28" s="177">
        <v>29</v>
      </c>
      <c r="C28" s="178" t="s">
        <v>166</v>
      </c>
      <c r="D28" s="179" t="str">
        <f>CONCATENATE(VLOOKUP(B28,Startlist!B:H,3,FALSE)," / ",VLOOKUP(B28,Startlist!B:H,4,FALSE))</f>
        <v>Ken Torn / Riivo Mesila</v>
      </c>
      <c r="E28" s="178" t="str">
        <f>VLOOKUP(B28,Startlist!B:F,5,FALSE)</f>
        <v>EST</v>
      </c>
      <c r="F28" s="179" t="str">
        <f>VLOOKUP(B28,Startlist!B:H,7,FALSE)</f>
        <v>Mitsubishi Colt</v>
      </c>
      <c r="G28" s="180" t="str">
        <f>VLOOKUP(B28,Startlist!B:H,6,FALSE)</f>
        <v>Sar-Tech Motorsport</v>
      </c>
      <c r="H28" s="212" t="str">
        <f>VLOOKUP(B28,Results!B:M,12,FALSE)</f>
        <v> 1:12.57,2</v>
      </c>
    </row>
    <row r="29" spans="1:8" ht="15" customHeight="1">
      <c r="A29" s="176">
        <f t="shared" si="1"/>
        <v>7</v>
      </c>
      <c r="B29" s="177">
        <v>53</v>
      </c>
      <c r="C29" s="178" t="s">
        <v>166</v>
      </c>
      <c r="D29" s="179" t="str">
        <f>CONCATENATE(VLOOKUP(B29,Startlist!B:H,3,FALSE)," / ",VLOOKUP(B29,Startlist!B:H,4,FALSE))</f>
        <v>Maila Vaher / Karita Kivi</v>
      </c>
      <c r="E29" s="178" t="str">
        <f>VLOOKUP(B29,Startlist!B:F,5,FALSE)</f>
        <v>EST</v>
      </c>
      <c r="F29" s="179" t="str">
        <f>VLOOKUP(B29,Startlist!B:H,7,FALSE)</f>
        <v>Nissan Sunny GTI</v>
      </c>
      <c r="G29" s="180" t="str">
        <f>VLOOKUP(B29,Startlist!B:H,6,FALSE)</f>
        <v>Sar-Tech Motorsport</v>
      </c>
      <c r="H29" s="212" t="str">
        <f>VLOOKUP(B29,Results!B:M,12,FALSE)</f>
        <v> 1:19.45,0</v>
      </c>
    </row>
    <row r="30" spans="1:8" ht="15" customHeight="1">
      <c r="A30" s="176">
        <f t="shared" si="1"/>
        <v>8</v>
      </c>
      <c r="B30" s="177">
        <v>42</v>
      </c>
      <c r="C30" s="178" t="s">
        <v>166</v>
      </c>
      <c r="D30" s="179" t="str">
        <f>CONCATENATE(VLOOKUP(B30,Startlist!B:H,3,FALSE)," / ",VLOOKUP(B30,Startlist!B:H,4,FALSE))</f>
        <v>Guntis Lielkajis / Vilnis Mikelsons</v>
      </c>
      <c r="E30" s="178" t="str">
        <f>VLOOKUP(B30,Startlist!B:F,5,FALSE)</f>
        <v>LAT</v>
      </c>
      <c r="F30" s="179" t="str">
        <f>VLOOKUP(B30,Startlist!B:H,7,FALSE)</f>
        <v>Lada Samara</v>
      </c>
      <c r="G30" s="180" t="str">
        <f>VLOOKUP(B30,Startlist!B:H,6,FALSE)</f>
        <v>Ciedra Racing</v>
      </c>
      <c r="H30" s="212" t="str">
        <f>VLOOKUP(B30,Results!B:M,12,FALSE)</f>
        <v> 1:19.53,9</v>
      </c>
    </row>
    <row r="31" spans="1:8" ht="15" customHeight="1">
      <c r="A31" s="176"/>
      <c r="B31" s="177">
        <v>28</v>
      </c>
      <c r="C31" s="178" t="s">
        <v>166</v>
      </c>
      <c r="D31" s="179" t="str">
        <f>CONCATENATE(VLOOKUP(B31,Startlist!B:H,3,FALSE)," / ",VLOOKUP(B31,Startlist!B:H,4,FALSE))</f>
        <v>Henry Asi / Taaniel Tigas</v>
      </c>
      <c r="E31" s="178" t="str">
        <f>VLOOKUP(B31,Startlist!B:F,5,FALSE)</f>
        <v>EST</v>
      </c>
      <c r="F31" s="179" t="str">
        <f>VLOOKUP(B31,Startlist!B:H,7,FALSE)</f>
        <v>Lada Samara</v>
      </c>
      <c r="G31" s="180" t="str">
        <f>VLOOKUP(B31,Startlist!B:H,6,FALSE)</f>
        <v>OK Tehnikaspordiklubi</v>
      </c>
      <c r="H31" s="248" t="s">
        <v>1454</v>
      </c>
    </row>
    <row r="32" spans="1:8" ht="15" customHeight="1">
      <c r="A32" s="176"/>
      <c r="B32" s="177">
        <v>52</v>
      </c>
      <c r="C32" s="178" t="s">
        <v>166</v>
      </c>
      <c r="D32" s="179" t="str">
        <f>CONCATENATE(VLOOKUP(B32,Startlist!B:H,3,FALSE)," / ",VLOOKUP(B32,Startlist!B:H,4,FALSE))</f>
        <v>Lauri Luts / Urmo Luts</v>
      </c>
      <c r="E32" s="178" t="str">
        <f>VLOOKUP(B32,Startlist!B:F,5,FALSE)</f>
        <v>EST</v>
      </c>
      <c r="F32" s="179" t="str">
        <f>VLOOKUP(B32,Startlist!B:H,7,FALSE)</f>
        <v>VW Golf</v>
      </c>
      <c r="G32" s="180" t="str">
        <f>VLOOKUP(B32,Startlist!B:H,6,FALSE)</f>
        <v>G.M.Racing SK</v>
      </c>
      <c r="H32" s="248" t="s">
        <v>1454</v>
      </c>
    </row>
    <row r="33" ht="12.75">
      <c r="H33" s="3"/>
    </row>
    <row r="34" ht="12.75">
      <c r="H34" s="3"/>
    </row>
    <row r="35" ht="12.75">
      <c r="H35" s="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19.140625" style="0" customWidth="1"/>
    <col min="5" max="5" width="19.28125" style="0" customWidth="1"/>
    <col min="6" max="6" width="10.421875" style="3" customWidth="1"/>
    <col min="7" max="7" width="31.421875" style="0" bestFit="1" customWidth="1"/>
    <col min="8" max="8" width="24.421875" style="0" customWidth="1"/>
  </cols>
  <sheetData>
    <row r="1" spans="1:9" ht="15.75">
      <c r="A1" s="165"/>
      <c r="B1" s="114"/>
      <c r="C1" s="114"/>
      <c r="D1" s="114"/>
      <c r="E1" s="114"/>
      <c r="F1" s="116" t="str">
        <f>Startlist!$F1</f>
        <v> </v>
      </c>
      <c r="G1" s="114"/>
      <c r="H1" s="217"/>
      <c r="I1" s="216"/>
    </row>
    <row r="2" spans="1:9" ht="15" customHeight="1">
      <c r="A2" s="165"/>
      <c r="B2" s="218"/>
      <c r="C2" s="166"/>
      <c r="D2" s="114"/>
      <c r="E2" s="114"/>
      <c r="F2" s="116" t="str">
        <f>Startlist!$F2</f>
        <v>UKU-Mulgi Ralli 2012</v>
      </c>
      <c r="G2" s="114"/>
      <c r="H2" s="217"/>
      <c r="I2" s="216"/>
    </row>
    <row r="3" spans="1:9" ht="15">
      <c r="A3" s="165"/>
      <c r="B3" s="218"/>
      <c r="C3" s="166"/>
      <c r="D3" s="114"/>
      <c r="E3" s="114"/>
      <c r="F3" s="115" t="str">
        <f>Startlist!$F3</f>
        <v>14.-15.09.2012</v>
      </c>
      <c r="G3" s="114"/>
      <c r="H3" s="219" t="s">
        <v>277</v>
      </c>
      <c r="I3" s="135"/>
    </row>
    <row r="4" spans="1:9" ht="15">
      <c r="A4" s="165"/>
      <c r="B4" s="218"/>
      <c r="C4" s="166"/>
      <c r="D4" s="114"/>
      <c r="E4" s="114"/>
      <c r="F4" s="115" t="str">
        <f>Startlist!$F4</f>
        <v>Viljandimaa</v>
      </c>
      <c r="G4" s="114"/>
      <c r="H4" s="219" t="s">
        <v>278</v>
      </c>
      <c r="I4" s="135"/>
    </row>
    <row r="5" spans="1:9" ht="15" customHeight="1">
      <c r="A5" s="165"/>
      <c r="B5" s="114"/>
      <c r="C5" s="166"/>
      <c r="D5" s="114"/>
      <c r="E5" s="114"/>
      <c r="F5" s="166"/>
      <c r="G5" s="114"/>
      <c r="H5" s="219" t="s">
        <v>279</v>
      </c>
      <c r="I5" s="135"/>
    </row>
    <row r="6" spans="1:9" ht="15">
      <c r="A6" s="165"/>
      <c r="B6" s="141" t="s">
        <v>119</v>
      </c>
      <c r="C6" s="166"/>
      <c r="D6" s="114"/>
      <c r="E6" s="114"/>
      <c r="F6" s="166"/>
      <c r="G6" s="114"/>
      <c r="H6" s="114"/>
      <c r="I6" s="220"/>
    </row>
    <row r="7" spans="2:9" ht="12.75">
      <c r="B7" s="5" t="s">
        <v>65</v>
      </c>
      <c r="C7" s="6" t="s">
        <v>161</v>
      </c>
      <c r="D7" s="7" t="s">
        <v>59</v>
      </c>
      <c r="E7" s="8" t="s">
        <v>60</v>
      </c>
      <c r="F7" s="6"/>
      <c r="G7" s="7" t="s">
        <v>61</v>
      </c>
      <c r="H7" s="7" t="s">
        <v>62</v>
      </c>
      <c r="I7" s="9" t="s">
        <v>63</v>
      </c>
    </row>
    <row r="8" spans="1:9" ht="15" customHeight="1">
      <c r="A8" s="138" t="s">
        <v>282</v>
      </c>
      <c r="B8" s="139" t="s">
        <v>67</v>
      </c>
      <c r="C8" s="111" t="s">
        <v>128</v>
      </c>
      <c r="D8" s="112" t="s">
        <v>130</v>
      </c>
      <c r="E8" s="112" t="s">
        <v>131</v>
      </c>
      <c r="F8" s="111" t="s">
        <v>93</v>
      </c>
      <c r="G8" s="112" t="s">
        <v>132</v>
      </c>
      <c r="H8" s="112" t="s">
        <v>105</v>
      </c>
      <c r="I8" s="98" t="s">
        <v>964</v>
      </c>
    </row>
    <row r="9" spans="1:9" ht="15" customHeight="1">
      <c r="A9" s="138" t="s">
        <v>283</v>
      </c>
      <c r="B9" s="139" t="s">
        <v>71</v>
      </c>
      <c r="C9" s="111" t="s">
        <v>99</v>
      </c>
      <c r="D9" s="112" t="s">
        <v>47</v>
      </c>
      <c r="E9" s="112" t="s">
        <v>48</v>
      </c>
      <c r="F9" s="111" t="s">
        <v>86</v>
      </c>
      <c r="G9" s="112" t="s">
        <v>126</v>
      </c>
      <c r="H9" s="112" t="s">
        <v>100</v>
      </c>
      <c r="I9" s="98" t="s">
        <v>965</v>
      </c>
    </row>
    <row r="10" spans="1:9" ht="15" customHeight="1">
      <c r="A10" s="138" t="s">
        <v>284</v>
      </c>
      <c r="B10" s="139" t="s">
        <v>70</v>
      </c>
      <c r="C10" s="111" t="s">
        <v>99</v>
      </c>
      <c r="D10" s="112" t="s">
        <v>107</v>
      </c>
      <c r="E10" s="112" t="s">
        <v>108</v>
      </c>
      <c r="F10" s="111" t="s">
        <v>86</v>
      </c>
      <c r="G10" s="112" t="s">
        <v>109</v>
      </c>
      <c r="H10" s="112" t="s">
        <v>105</v>
      </c>
      <c r="I10" s="98" t="s">
        <v>966</v>
      </c>
    </row>
    <row r="11" spans="1:9" ht="15" customHeight="1">
      <c r="A11" s="138" t="s">
        <v>285</v>
      </c>
      <c r="B11" s="139" t="s">
        <v>68</v>
      </c>
      <c r="C11" s="111" t="s">
        <v>99</v>
      </c>
      <c r="D11" s="112" t="s">
        <v>44</v>
      </c>
      <c r="E11" s="112" t="s">
        <v>45</v>
      </c>
      <c r="F11" s="111" t="s">
        <v>124</v>
      </c>
      <c r="G11" s="112" t="s">
        <v>46</v>
      </c>
      <c r="H11" s="112" t="s">
        <v>105</v>
      </c>
      <c r="I11" s="98" t="s">
        <v>967</v>
      </c>
    </row>
    <row r="12" spans="1:9" ht="15" customHeight="1">
      <c r="A12" s="138" t="s">
        <v>286</v>
      </c>
      <c r="B12" s="139" t="s">
        <v>72</v>
      </c>
      <c r="C12" s="111" t="s">
        <v>99</v>
      </c>
      <c r="D12" s="112" t="s">
        <v>110</v>
      </c>
      <c r="E12" s="112" t="s">
        <v>127</v>
      </c>
      <c r="F12" s="111" t="s">
        <v>86</v>
      </c>
      <c r="G12" s="112" t="s">
        <v>92</v>
      </c>
      <c r="H12" s="112" t="s">
        <v>105</v>
      </c>
      <c r="I12" s="98" t="s">
        <v>968</v>
      </c>
    </row>
    <row r="13" spans="1:9" ht="15" customHeight="1">
      <c r="A13" s="138" t="s">
        <v>287</v>
      </c>
      <c r="B13" s="139" t="s">
        <v>69</v>
      </c>
      <c r="C13" s="111" t="s">
        <v>99</v>
      </c>
      <c r="D13" s="112" t="s">
        <v>51</v>
      </c>
      <c r="E13" s="112" t="s">
        <v>167</v>
      </c>
      <c r="F13" s="111" t="s">
        <v>86</v>
      </c>
      <c r="G13" s="112" t="s">
        <v>126</v>
      </c>
      <c r="H13" s="112" t="s">
        <v>100</v>
      </c>
      <c r="I13" s="98" t="s">
        <v>970</v>
      </c>
    </row>
    <row r="14" spans="1:9" ht="15" customHeight="1">
      <c r="A14" s="138" t="s">
        <v>288</v>
      </c>
      <c r="B14" s="139" t="s">
        <v>1023</v>
      </c>
      <c r="C14" s="111" t="s">
        <v>99</v>
      </c>
      <c r="D14" s="112" t="s">
        <v>96</v>
      </c>
      <c r="E14" s="112" t="s">
        <v>104</v>
      </c>
      <c r="F14" s="111" t="s">
        <v>86</v>
      </c>
      <c r="G14" s="112" t="s">
        <v>126</v>
      </c>
      <c r="H14" s="112" t="s">
        <v>97</v>
      </c>
      <c r="I14" s="98" t="s">
        <v>972</v>
      </c>
    </row>
    <row r="15" spans="1:9" ht="15" customHeight="1">
      <c r="A15" s="138" t="s">
        <v>289</v>
      </c>
      <c r="B15" s="139" t="s">
        <v>969</v>
      </c>
      <c r="C15" s="111" t="s">
        <v>134</v>
      </c>
      <c r="D15" s="112" t="s">
        <v>136</v>
      </c>
      <c r="E15" s="112" t="s">
        <v>137</v>
      </c>
      <c r="F15" s="111" t="s">
        <v>86</v>
      </c>
      <c r="G15" s="112" t="s">
        <v>94</v>
      </c>
      <c r="H15" s="112" t="s">
        <v>135</v>
      </c>
      <c r="I15" s="98" t="s">
        <v>974</v>
      </c>
    </row>
    <row r="16" spans="1:9" ht="15" customHeight="1">
      <c r="A16" s="138" t="s">
        <v>290</v>
      </c>
      <c r="B16" s="139" t="s">
        <v>971</v>
      </c>
      <c r="C16" s="111" t="s">
        <v>99</v>
      </c>
      <c r="D16" s="112" t="s">
        <v>111</v>
      </c>
      <c r="E16" s="112" t="s">
        <v>49</v>
      </c>
      <c r="F16" s="111" t="s">
        <v>86</v>
      </c>
      <c r="G16" s="112" t="s">
        <v>139</v>
      </c>
      <c r="H16" s="112" t="s">
        <v>95</v>
      </c>
      <c r="I16" s="98" t="s">
        <v>976</v>
      </c>
    </row>
    <row r="17" spans="1:9" ht="15" customHeight="1">
      <c r="A17" s="138" t="s">
        <v>291</v>
      </c>
      <c r="B17" s="139" t="s">
        <v>973</v>
      </c>
      <c r="C17" s="111" t="s">
        <v>134</v>
      </c>
      <c r="D17" s="112" t="s">
        <v>159</v>
      </c>
      <c r="E17" s="112" t="s">
        <v>184</v>
      </c>
      <c r="F17" s="111" t="s">
        <v>86</v>
      </c>
      <c r="G17" s="112" t="s">
        <v>126</v>
      </c>
      <c r="H17" s="112" t="s">
        <v>135</v>
      </c>
      <c r="I17" s="98" t="s">
        <v>978</v>
      </c>
    </row>
    <row r="18" spans="1:9" ht="15" customHeight="1">
      <c r="A18" s="138" t="s">
        <v>292</v>
      </c>
      <c r="B18" s="139" t="s">
        <v>975</v>
      </c>
      <c r="C18" s="111" t="s">
        <v>144</v>
      </c>
      <c r="D18" s="112" t="s">
        <v>145</v>
      </c>
      <c r="E18" s="112" t="s">
        <v>146</v>
      </c>
      <c r="F18" s="111" t="s">
        <v>86</v>
      </c>
      <c r="G18" s="112" t="s">
        <v>94</v>
      </c>
      <c r="H18" s="112" t="s">
        <v>147</v>
      </c>
      <c r="I18" s="98" t="s">
        <v>980</v>
      </c>
    </row>
    <row r="19" spans="1:9" ht="15" customHeight="1">
      <c r="A19" s="138" t="s">
        <v>293</v>
      </c>
      <c r="B19" s="139" t="s">
        <v>977</v>
      </c>
      <c r="C19" s="111" t="s">
        <v>102</v>
      </c>
      <c r="D19" s="112" t="s">
        <v>54</v>
      </c>
      <c r="E19" s="112" t="s">
        <v>149</v>
      </c>
      <c r="F19" s="111" t="s">
        <v>86</v>
      </c>
      <c r="G19" s="112" t="s">
        <v>138</v>
      </c>
      <c r="H19" s="112" t="s">
        <v>116</v>
      </c>
      <c r="I19" s="98" t="s">
        <v>982</v>
      </c>
    </row>
    <row r="20" spans="1:9" ht="15" customHeight="1">
      <c r="A20" s="138" t="s">
        <v>294</v>
      </c>
      <c r="B20" s="139" t="s">
        <v>979</v>
      </c>
      <c r="C20" s="111" t="s">
        <v>118</v>
      </c>
      <c r="D20" s="112" t="s">
        <v>152</v>
      </c>
      <c r="E20" s="112" t="s">
        <v>153</v>
      </c>
      <c r="F20" s="111" t="s">
        <v>86</v>
      </c>
      <c r="G20" s="112" t="s">
        <v>154</v>
      </c>
      <c r="H20" s="112" t="s">
        <v>0</v>
      </c>
      <c r="I20" s="98" t="s">
        <v>984</v>
      </c>
    </row>
    <row r="21" spans="1:9" ht="15" customHeight="1">
      <c r="A21" s="138" t="s">
        <v>295</v>
      </c>
      <c r="B21" s="139" t="s">
        <v>981</v>
      </c>
      <c r="C21" s="111" t="s">
        <v>103</v>
      </c>
      <c r="D21" s="112" t="s">
        <v>191</v>
      </c>
      <c r="E21" s="112" t="s">
        <v>192</v>
      </c>
      <c r="F21" s="111" t="s">
        <v>86</v>
      </c>
      <c r="G21" s="112" t="s">
        <v>109</v>
      </c>
      <c r="H21" s="112" t="s">
        <v>117</v>
      </c>
      <c r="I21" s="98" t="s">
        <v>986</v>
      </c>
    </row>
    <row r="22" spans="1:9" ht="15" customHeight="1">
      <c r="A22" s="138" t="s">
        <v>296</v>
      </c>
      <c r="B22" s="139" t="s">
        <v>983</v>
      </c>
      <c r="C22" s="111" t="s">
        <v>134</v>
      </c>
      <c r="D22" s="112" t="s">
        <v>3</v>
      </c>
      <c r="E22" s="112" t="s">
        <v>125</v>
      </c>
      <c r="F22" s="111" t="s">
        <v>86</v>
      </c>
      <c r="G22" s="112" t="s">
        <v>148</v>
      </c>
      <c r="H22" s="112" t="s">
        <v>135</v>
      </c>
      <c r="I22" s="98" t="s">
        <v>988</v>
      </c>
    </row>
    <row r="23" spans="1:9" ht="15" customHeight="1">
      <c r="A23" s="138" t="s">
        <v>297</v>
      </c>
      <c r="B23" s="139" t="s">
        <v>985</v>
      </c>
      <c r="C23" s="111" t="s">
        <v>84</v>
      </c>
      <c r="D23" s="112" t="s">
        <v>112</v>
      </c>
      <c r="E23" s="112" t="s">
        <v>113</v>
      </c>
      <c r="F23" s="111" t="s">
        <v>86</v>
      </c>
      <c r="G23" s="112" t="s">
        <v>148</v>
      </c>
      <c r="H23" s="112" t="s">
        <v>117</v>
      </c>
      <c r="I23" s="98" t="s">
        <v>990</v>
      </c>
    </row>
    <row r="24" spans="1:9" ht="15" customHeight="1">
      <c r="A24" s="138" t="s">
        <v>298</v>
      </c>
      <c r="B24" s="139" t="s">
        <v>987</v>
      </c>
      <c r="C24" s="111" t="s">
        <v>129</v>
      </c>
      <c r="D24" s="112" t="s">
        <v>150</v>
      </c>
      <c r="E24" s="112" t="s">
        <v>151</v>
      </c>
      <c r="F24" s="111" t="s">
        <v>86</v>
      </c>
      <c r="G24" s="112" t="s">
        <v>109</v>
      </c>
      <c r="H24" s="112" t="s">
        <v>95</v>
      </c>
      <c r="I24" s="98" t="s">
        <v>992</v>
      </c>
    </row>
    <row r="25" spans="1:9" ht="15" customHeight="1">
      <c r="A25" s="138" t="s">
        <v>299</v>
      </c>
      <c r="B25" s="139" t="s">
        <v>989</v>
      </c>
      <c r="C25" s="111" t="s">
        <v>118</v>
      </c>
      <c r="D25" s="112" t="s">
        <v>141</v>
      </c>
      <c r="E25" s="112" t="s">
        <v>142</v>
      </c>
      <c r="F25" s="111" t="s">
        <v>86</v>
      </c>
      <c r="G25" s="112" t="s">
        <v>143</v>
      </c>
      <c r="H25" s="112" t="s">
        <v>0</v>
      </c>
      <c r="I25" s="98" t="s">
        <v>994</v>
      </c>
    </row>
    <row r="26" spans="1:9" ht="15" customHeight="1">
      <c r="A26" s="138" t="s">
        <v>300</v>
      </c>
      <c r="B26" s="139" t="s">
        <v>991</v>
      </c>
      <c r="C26" s="111" t="s">
        <v>129</v>
      </c>
      <c r="D26" s="112" t="s">
        <v>201</v>
      </c>
      <c r="E26" s="112" t="s">
        <v>202</v>
      </c>
      <c r="F26" s="111" t="s">
        <v>93</v>
      </c>
      <c r="G26" s="112" t="s">
        <v>203</v>
      </c>
      <c r="H26" s="112" t="s">
        <v>97</v>
      </c>
      <c r="I26" s="98" t="s">
        <v>996</v>
      </c>
    </row>
    <row r="27" spans="1:9" ht="15" customHeight="1">
      <c r="A27" s="138" t="s">
        <v>301</v>
      </c>
      <c r="B27" s="139" t="s">
        <v>993</v>
      </c>
      <c r="C27" s="111" t="s">
        <v>134</v>
      </c>
      <c r="D27" s="112" t="s">
        <v>243</v>
      </c>
      <c r="E27" s="112" t="s">
        <v>244</v>
      </c>
      <c r="F27" s="111" t="s">
        <v>86</v>
      </c>
      <c r="G27" s="112" t="s">
        <v>138</v>
      </c>
      <c r="H27" s="112" t="s">
        <v>135</v>
      </c>
      <c r="I27" s="98" t="s">
        <v>998</v>
      </c>
    </row>
    <row r="28" spans="1:9" ht="15" customHeight="1">
      <c r="A28" s="138" t="s">
        <v>302</v>
      </c>
      <c r="B28" s="139" t="s">
        <v>995</v>
      </c>
      <c r="C28" s="111" t="s">
        <v>129</v>
      </c>
      <c r="D28" s="112" t="s">
        <v>223</v>
      </c>
      <c r="E28" s="112" t="s">
        <v>224</v>
      </c>
      <c r="F28" s="111" t="s">
        <v>86</v>
      </c>
      <c r="G28" s="112" t="s">
        <v>157</v>
      </c>
      <c r="H28" s="112" t="s">
        <v>121</v>
      </c>
      <c r="I28" s="98" t="s">
        <v>1000</v>
      </c>
    </row>
    <row r="29" spans="1:9" ht="15" customHeight="1">
      <c r="A29" s="138" t="s">
        <v>303</v>
      </c>
      <c r="B29" s="139" t="s">
        <v>997</v>
      </c>
      <c r="C29" s="111" t="s">
        <v>144</v>
      </c>
      <c r="D29" s="112" t="s">
        <v>207</v>
      </c>
      <c r="E29" s="112" t="s">
        <v>208</v>
      </c>
      <c r="F29" s="111" t="s">
        <v>86</v>
      </c>
      <c r="G29" s="112" t="s">
        <v>94</v>
      </c>
      <c r="H29" s="112" t="s">
        <v>209</v>
      </c>
      <c r="I29" s="98" t="s">
        <v>1002</v>
      </c>
    </row>
    <row r="30" spans="1:9" ht="15" customHeight="1">
      <c r="A30" s="138" t="s">
        <v>304</v>
      </c>
      <c r="B30" s="139" t="s">
        <v>999</v>
      </c>
      <c r="C30" s="111" t="s">
        <v>144</v>
      </c>
      <c r="D30" s="112" t="s">
        <v>21</v>
      </c>
      <c r="E30" s="112" t="s">
        <v>22</v>
      </c>
      <c r="F30" s="111" t="s">
        <v>124</v>
      </c>
      <c r="G30" s="112" t="s">
        <v>23</v>
      </c>
      <c r="H30" s="112" t="s">
        <v>50</v>
      </c>
      <c r="I30" s="98" t="s">
        <v>1004</v>
      </c>
    </row>
    <row r="31" spans="1:9" ht="15" customHeight="1">
      <c r="A31" s="138" t="s">
        <v>305</v>
      </c>
      <c r="B31" s="139" t="s">
        <v>1041</v>
      </c>
      <c r="C31" s="111" t="s">
        <v>84</v>
      </c>
      <c r="D31" s="112" t="s">
        <v>155</v>
      </c>
      <c r="E31" s="112" t="s">
        <v>156</v>
      </c>
      <c r="F31" s="111" t="s">
        <v>93</v>
      </c>
      <c r="G31" s="112" t="s">
        <v>157</v>
      </c>
      <c r="H31" s="112" t="s">
        <v>50</v>
      </c>
      <c r="I31" s="98" t="s">
        <v>1006</v>
      </c>
    </row>
    <row r="32" spans="1:9" ht="15" customHeight="1">
      <c r="A32" s="138" t="s">
        <v>306</v>
      </c>
      <c r="B32" s="139" t="s">
        <v>1001</v>
      </c>
      <c r="C32" s="111" t="s">
        <v>134</v>
      </c>
      <c r="D32" s="112" t="s">
        <v>37</v>
      </c>
      <c r="E32" s="112" t="s">
        <v>38</v>
      </c>
      <c r="F32" s="111" t="s">
        <v>86</v>
      </c>
      <c r="G32" s="112" t="s">
        <v>148</v>
      </c>
      <c r="H32" s="112" t="s">
        <v>135</v>
      </c>
      <c r="I32" s="98" t="s">
        <v>1008</v>
      </c>
    </row>
    <row r="33" spans="1:9" ht="15" customHeight="1">
      <c r="A33" s="138" t="s">
        <v>307</v>
      </c>
      <c r="B33" s="139" t="s">
        <v>1003</v>
      </c>
      <c r="C33" s="111" t="s">
        <v>129</v>
      </c>
      <c r="D33" s="112" t="s">
        <v>122</v>
      </c>
      <c r="E33" s="112" t="s">
        <v>123</v>
      </c>
      <c r="F33" s="111" t="s">
        <v>93</v>
      </c>
      <c r="G33" s="112" t="s">
        <v>132</v>
      </c>
      <c r="H33" s="112" t="s">
        <v>97</v>
      </c>
      <c r="I33" s="98" t="s">
        <v>1010</v>
      </c>
    </row>
    <row r="34" spans="1:9" ht="15" customHeight="1">
      <c r="A34" s="138" t="s">
        <v>308</v>
      </c>
      <c r="B34" s="139" t="s">
        <v>1043</v>
      </c>
      <c r="C34" s="111" t="s">
        <v>129</v>
      </c>
      <c r="D34" s="112" t="s">
        <v>198</v>
      </c>
      <c r="E34" s="112" t="s">
        <v>199</v>
      </c>
      <c r="F34" s="111" t="s">
        <v>86</v>
      </c>
      <c r="G34" s="112" t="s">
        <v>157</v>
      </c>
      <c r="H34" s="112" t="s">
        <v>121</v>
      </c>
      <c r="I34" s="98" t="s">
        <v>1012</v>
      </c>
    </row>
    <row r="35" spans="1:9" ht="15" customHeight="1">
      <c r="A35" s="138" t="s">
        <v>309</v>
      </c>
      <c r="B35" s="139" t="s">
        <v>1005</v>
      </c>
      <c r="C35" s="111" t="s">
        <v>84</v>
      </c>
      <c r="D35" s="112" t="s">
        <v>26</v>
      </c>
      <c r="E35" s="112" t="s">
        <v>27</v>
      </c>
      <c r="F35" s="111" t="s">
        <v>86</v>
      </c>
      <c r="G35" s="112" t="s">
        <v>148</v>
      </c>
      <c r="H35" s="112" t="s">
        <v>117</v>
      </c>
      <c r="I35" s="98" t="s">
        <v>1014</v>
      </c>
    </row>
    <row r="36" spans="1:9" ht="15" customHeight="1">
      <c r="A36" s="138" t="s">
        <v>310</v>
      </c>
      <c r="B36" s="139" t="s">
        <v>1007</v>
      </c>
      <c r="C36" s="111" t="s">
        <v>144</v>
      </c>
      <c r="D36" s="112" t="s">
        <v>24</v>
      </c>
      <c r="E36" s="112" t="s">
        <v>25</v>
      </c>
      <c r="F36" s="111" t="s">
        <v>86</v>
      </c>
      <c r="G36" s="112" t="s">
        <v>138</v>
      </c>
      <c r="H36" s="112" t="s">
        <v>212</v>
      </c>
      <c r="I36" s="98" t="s">
        <v>1016</v>
      </c>
    </row>
    <row r="37" spans="1:9" ht="15" customHeight="1">
      <c r="A37" s="138" t="s">
        <v>311</v>
      </c>
      <c r="B37" s="139" t="s">
        <v>1009</v>
      </c>
      <c r="C37" s="111" t="s">
        <v>140</v>
      </c>
      <c r="D37" s="112" t="s">
        <v>16</v>
      </c>
      <c r="E37" s="112" t="s">
        <v>17</v>
      </c>
      <c r="F37" s="111" t="s">
        <v>86</v>
      </c>
      <c r="G37" s="112" t="s">
        <v>109</v>
      </c>
      <c r="H37" s="112" t="s">
        <v>18</v>
      </c>
      <c r="I37" s="98" t="s">
        <v>1018</v>
      </c>
    </row>
    <row r="38" spans="1:9" ht="15" customHeight="1">
      <c r="A38" s="138" t="s">
        <v>312</v>
      </c>
      <c r="B38" s="139" t="s">
        <v>1011</v>
      </c>
      <c r="C38" s="111" t="s">
        <v>118</v>
      </c>
      <c r="D38" s="112" t="s">
        <v>35</v>
      </c>
      <c r="E38" s="112" t="s">
        <v>36</v>
      </c>
      <c r="F38" s="111" t="s">
        <v>86</v>
      </c>
      <c r="G38" s="112" t="s">
        <v>94</v>
      </c>
      <c r="H38" s="112" t="s">
        <v>98</v>
      </c>
      <c r="I38" s="98" t="s">
        <v>1020</v>
      </c>
    </row>
    <row r="39" spans="1:9" ht="15" customHeight="1">
      <c r="A39" s="138" t="s">
        <v>313</v>
      </c>
      <c r="B39" s="139" t="s">
        <v>1013</v>
      </c>
      <c r="C39" s="111" t="s">
        <v>134</v>
      </c>
      <c r="D39" s="112" t="s">
        <v>236</v>
      </c>
      <c r="E39" s="112" t="s">
        <v>237</v>
      </c>
      <c r="F39" s="111" t="s">
        <v>86</v>
      </c>
      <c r="G39" s="112" t="s">
        <v>29</v>
      </c>
      <c r="H39" s="112" t="s">
        <v>30</v>
      </c>
      <c r="I39" s="98" t="s">
        <v>1022</v>
      </c>
    </row>
    <row r="40" spans="1:9" ht="15" customHeight="1">
      <c r="A40" s="138" t="s">
        <v>315</v>
      </c>
      <c r="B40" s="139" t="s">
        <v>1015</v>
      </c>
      <c r="C40" s="111" t="s">
        <v>140</v>
      </c>
      <c r="D40" s="112" t="s">
        <v>33</v>
      </c>
      <c r="E40" s="112" t="s">
        <v>34</v>
      </c>
      <c r="F40" s="111" t="s">
        <v>124</v>
      </c>
      <c r="G40" s="112" t="s">
        <v>234</v>
      </c>
      <c r="H40" s="112" t="s">
        <v>18</v>
      </c>
      <c r="I40" s="98" t="s">
        <v>1024</v>
      </c>
    </row>
    <row r="41" spans="1:9" ht="15" customHeight="1">
      <c r="A41" s="138" t="s">
        <v>316</v>
      </c>
      <c r="B41" s="139" t="s">
        <v>1017</v>
      </c>
      <c r="C41" s="111" t="s">
        <v>99</v>
      </c>
      <c r="D41" s="112" t="s">
        <v>229</v>
      </c>
      <c r="E41" s="112" t="s">
        <v>230</v>
      </c>
      <c r="F41" s="111" t="s">
        <v>86</v>
      </c>
      <c r="G41" s="112" t="s">
        <v>1</v>
      </c>
      <c r="H41" s="112" t="s">
        <v>100</v>
      </c>
      <c r="I41" s="98" t="s">
        <v>1026</v>
      </c>
    </row>
    <row r="42" spans="1:9" ht="15" customHeight="1">
      <c r="A42" s="138" t="s">
        <v>317</v>
      </c>
      <c r="B42" s="139" t="s">
        <v>1053</v>
      </c>
      <c r="C42" s="111" t="s">
        <v>129</v>
      </c>
      <c r="D42" s="112" t="s">
        <v>31</v>
      </c>
      <c r="E42" s="112" t="s">
        <v>32</v>
      </c>
      <c r="F42" s="111" t="s">
        <v>314</v>
      </c>
      <c r="G42" s="112" t="s">
        <v>109</v>
      </c>
      <c r="H42" s="112" t="s">
        <v>97</v>
      </c>
      <c r="I42" s="98" t="s">
        <v>1028</v>
      </c>
    </row>
    <row r="43" spans="1:9" ht="15" customHeight="1">
      <c r="A43" s="138" t="s">
        <v>318</v>
      </c>
      <c r="B43" s="139" t="s">
        <v>1019</v>
      </c>
      <c r="C43" s="111" t="s">
        <v>144</v>
      </c>
      <c r="D43" s="112" t="s">
        <v>321</v>
      </c>
      <c r="E43" s="112" t="s">
        <v>322</v>
      </c>
      <c r="F43" s="111" t="s">
        <v>86</v>
      </c>
      <c r="G43" s="112" t="s">
        <v>323</v>
      </c>
      <c r="H43" s="112" t="s">
        <v>6</v>
      </c>
      <c r="I43" s="98" t="s">
        <v>1030</v>
      </c>
    </row>
    <row r="44" spans="1:9" ht="15" customHeight="1">
      <c r="A44" s="138" t="s">
        <v>319</v>
      </c>
      <c r="B44" s="139" t="s">
        <v>1021</v>
      </c>
      <c r="C44" s="111" t="s">
        <v>84</v>
      </c>
      <c r="D44" s="112" t="s">
        <v>219</v>
      </c>
      <c r="E44" s="112" t="s">
        <v>220</v>
      </c>
      <c r="F44" s="111" t="s">
        <v>86</v>
      </c>
      <c r="G44" s="112" t="s">
        <v>148</v>
      </c>
      <c r="H44" s="112" t="s">
        <v>117</v>
      </c>
      <c r="I44" s="98" t="s">
        <v>1032</v>
      </c>
    </row>
    <row r="45" spans="1:9" ht="15" customHeight="1">
      <c r="A45" s="138" t="s">
        <v>320</v>
      </c>
      <c r="B45" s="139" t="s">
        <v>1025</v>
      </c>
      <c r="C45" s="111" t="s">
        <v>144</v>
      </c>
      <c r="D45" s="112" t="s">
        <v>4</v>
      </c>
      <c r="E45" s="112" t="s">
        <v>5</v>
      </c>
      <c r="F45" s="111" t="s">
        <v>86</v>
      </c>
      <c r="G45" s="112" t="s">
        <v>94</v>
      </c>
      <c r="H45" s="112" t="s">
        <v>43</v>
      </c>
      <c r="I45" s="98" t="s">
        <v>1034</v>
      </c>
    </row>
    <row r="46" spans="1:9" ht="15" customHeight="1">
      <c r="A46" s="138" t="s">
        <v>324</v>
      </c>
      <c r="B46" s="139" t="s">
        <v>1027</v>
      </c>
      <c r="C46" s="111" t="s">
        <v>103</v>
      </c>
      <c r="D46" s="112" t="s">
        <v>215</v>
      </c>
      <c r="E46" s="112" t="s">
        <v>216</v>
      </c>
      <c r="F46" s="111" t="s">
        <v>86</v>
      </c>
      <c r="G46" s="112" t="s">
        <v>139</v>
      </c>
      <c r="H46" s="112" t="s">
        <v>117</v>
      </c>
      <c r="I46" s="98" t="s">
        <v>1036</v>
      </c>
    </row>
    <row r="47" spans="1:9" ht="15" customHeight="1">
      <c r="A47" s="138" t="s">
        <v>325</v>
      </c>
      <c r="B47" s="139" t="s">
        <v>1049</v>
      </c>
      <c r="C47" s="111" t="s">
        <v>134</v>
      </c>
      <c r="D47" s="112" t="s">
        <v>240</v>
      </c>
      <c r="E47" s="112" t="s">
        <v>2</v>
      </c>
      <c r="F47" s="111" t="s">
        <v>86</v>
      </c>
      <c r="G47" s="112" t="s">
        <v>138</v>
      </c>
      <c r="H47" s="112" t="s">
        <v>241</v>
      </c>
      <c r="I47" s="98" t="s">
        <v>1038</v>
      </c>
    </row>
    <row r="48" spans="1:9" ht="15" customHeight="1">
      <c r="A48" s="138" t="s">
        <v>326</v>
      </c>
      <c r="B48" s="139" t="s">
        <v>1029</v>
      </c>
      <c r="C48" s="111" t="s">
        <v>144</v>
      </c>
      <c r="D48" s="112" t="s">
        <v>262</v>
      </c>
      <c r="E48" s="112" t="s">
        <v>263</v>
      </c>
      <c r="F48" s="111" t="s">
        <v>86</v>
      </c>
      <c r="G48" s="112" t="s">
        <v>158</v>
      </c>
      <c r="H48" s="112" t="s">
        <v>264</v>
      </c>
      <c r="I48" s="98" t="s">
        <v>1040</v>
      </c>
    </row>
    <row r="49" spans="1:9" ht="15" customHeight="1">
      <c r="A49" s="138" t="s">
        <v>327</v>
      </c>
      <c r="B49" s="139" t="s">
        <v>1031</v>
      </c>
      <c r="C49" s="111" t="s">
        <v>99</v>
      </c>
      <c r="D49" s="112" t="s">
        <v>226</v>
      </c>
      <c r="E49" s="112" t="s">
        <v>227</v>
      </c>
      <c r="F49" s="111" t="s">
        <v>86</v>
      </c>
      <c r="G49" s="112" t="s">
        <v>92</v>
      </c>
      <c r="H49" s="112" t="s">
        <v>105</v>
      </c>
      <c r="I49" s="98" t="s">
        <v>1042</v>
      </c>
    </row>
    <row r="50" spans="1:9" ht="15" customHeight="1">
      <c r="A50" s="138" t="s">
        <v>328</v>
      </c>
      <c r="B50" s="139" t="s">
        <v>1033</v>
      </c>
      <c r="C50" s="111" t="s">
        <v>144</v>
      </c>
      <c r="D50" s="112" t="s">
        <v>270</v>
      </c>
      <c r="E50" s="112" t="s">
        <v>271</v>
      </c>
      <c r="F50" s="111" t="s">
        <v>86</v>
      </c>
      <c r="G50" s="112" t="s">
        <v>94</v>
      </c>
      <c r="H50" s="112" t="s">
        <v>39</v>
      </c>
      <c r="I50" s="98" t="s">
        <v>1044</v>
      </c>
    </row>
    <row r="51" spans="1:9" ht="15" customHeight="1">
      <c r="A51" s="138" t="s">
        <v>329</v>
      </c>
      <c r="B51" s="139" t="s">
        <v>1035</v>
      </c>
      <c r="C51" s="111" t="s">
        <v>144</v>
      </c>
      <c r="D51" s="112" t="s">
        <v>252</v>
      </c>
      <c r="E51" s="112" t="s">
        <v>253</v>
      </c>
      <c r="F51" s="111" t="s">
        <v>86</v>
      </c>
      <c r="G51" s="112" t="s">
        <v>254</v>
      </c>
      <c r="H51" s="112" t="s">
        <v>6</v>
      </c>
      <c r="I51" s="98" t="s">
        <v>1046</v>
      </c>
    </row>
    <row r="52" spans="1:9" ht="15" customHeight="1">
      <c r="A52" s="138" t="s">
        <v>330</v>
      </c>
      <c r="B52" s="139" t="s">
        <v>1055</v>
      </c>
      <c r="C52" s="111" t="s">
        <v>144</v>
      </c>
      <c r="D52" s="112" t="s">
        <v>257</v>
      </c>
      <c r="E52" s="112" t="s">
        <v>258</v>
      </c>
      <c r="F52" s="111" t="s">
        <v>86</v>
      </c>
      <c r="G52" s="112" t="s">
        <v>109</v>
      </c>
      <c r="H52" s="112" t="s">
        <v>28</v>
      </c>
      <c r="I52" s="98" t="s">
        <v>1048</v>
      </c>
    </row>
    <row r="53" spans="1:9" ht="15" customHeight="1">
      <c r="A53" s="138" t="s">
        <v>331</v>
      </c>
      <c r="B53" s="139" t="s">
        <v>1037</v>
      </c>
      <c r="C53" s="111" t="s">
        <v>144</v>
      </c>
      <c r="D53" s="112" t="s">
        <v>246</v>
      </c>
      <c r="E53" s="112" t="s">
        <v>247</v>
      </c>
      <c r="F53" s="111" t="s">
        <v>86</v>
      </c>
      <c r="G53" s="112" t="s">
        <v>53</v>
      </c>
      <c r="H53" s="112" t="s">
        <v>248</v>
      </c>
      <c r="I53" s="98" t="s">
        <v>1050</v>
      </c>
    </row>
    <row r="54" spans="1:9" ht="15" customHeight="1">
      <c r="A54" s="138" t="s">
        <v>332</v>
      </c>
      <c r="B54" s="139" t="s">
        <v>1039</v>
      </c>
      <c r="C54" s="111" t="s">
        <v>144</v>
      </c>
      <c r="D54" s="112" t="s">
        <v>40</v>
      </c>
      <c r="E54" s="112" t="s">
        <v>41</v>
      </c>
      <c r="F54" s="111" t="s">
        <v>86</v>
      </c>
      <c r="G54" s="112" t="s">
        <v>94</v>
      </c>
      <c r="H54" s="112" t="s">
        <v>42</v>
      </c>
      <c r="I54" s="98" t="s">
        <v>1052</v>
      </c>
    </row>
    <row r="55" spans="1:9" ht="15" customHeight="1">
      <c r="A55" s="138" t="s">
        <v>333</v>
      </c>
      <c r="B55" s="139" t="s">
        <v>1045</v>
      </c>
      <c r="C55" s="111" t="s">
        <v>140</v>
      </c>
      <c r="D55" s="112" t="s">
        <v>10</v>
      </c>
      <c r="E55" s="112" t="s">
        <v>11</v>
      </c>
      <c r="F55" s="111" t="s">
        <v>86</v>
      </c>
      <c r="G55" s="112" t="s">
        <v>109</v>
      </c>
      <c r="H55" s="112" t="s">
        <v>28</v>
      </c>
      <c r="I55" s="98" t="s">
        <v>1054</v>
      </c>
    </row>
    <row r="56" spans="1:9" ht="15" customHeight="1">
      <c r="A56" s="138" t="s">
        <v>334</v>
      </c>
      <c r="B56" s="139" t="s">
        <v>1047</v>
      </c>
      <c r="C56" s="111" t="s">
        <v>144</v>
      </c>
      <c r="D56" s="112" t="s">
        <v>12</v>
      </c>
      <c r="E56" s="112" t="s">
        <v>13</v>
      </c>
      <c r="F56" s="111" t="s">
        <v>86</v>
      </c>
      <c r="G56" s="112" t="s">
        <v>109</v>
      </c>
      <c r="H56" s="112" t="s">
        <v>50</v>
      </c>
      <c r="I56" s="98" t="s">
        <v>1056</v>
      </c>
    </row>
    <row r="57" spans="1:9" ht="15" customHeight="1">
      <c r="A57" s="138" t="s">
        <v>335</v>
      </c>
      <c r="B57" s="139" t="s">
        <v>1051</v>
      </c>
      <c r="C57" s="111" t="s">
        <v>134</v>
      </c>
      <c r="D57" s="112" t="s">
        <v>266</v>
      </c>
      <c r="E57" s="112" t="s">
        <v>267</v>
      </c>
      <c r="F57" s="111" t="s">
        <v>86</v>
      </c>
      <c r="G57" s="112" t="s">
        <v>268</v>
      </c>
      <c r="H57" s="112" t="s">
        <v>269</v>
      </c>
      <c r="I57" s="98" t="s">
        <v>1057</v>
      </c>
    </row>
    <row r="58" spans="1:9" ht="15" customHeight="1">
      <c r="A58" s="138" t="s">
        <v>336</v>
      </c>
      <c r="B58" s="139" t="s">
        <v>1058</v>
      </c>
      <c r="C58" s="111" t="s">
        <v>140</v>
      </c>
      <c r="D58" s="112" t="s">
        <v>14</v>
      </c>
      <c r="E58" s="112" t="s">
        <v>15</v>
      </c>
      <c r="F58" s="111" t="s">
        <v>86</v>
      </c>
      <c r="G58" s="112" t="s">
        <v>138</v>
      </c>
      <c r="H58" s="112" t="s">
        <v>18</v>
      </c>
      <c r="I58" s="98" t="s">
        <v>1059</v>
      </c>
    </row>
  </sheetData>
  <printOptions horizontalCentered="1"/>
  <pageMargins left="0" right="0" top="0" bottom="0" header="0" footer="0"/>
  <pageSetup fitToHeight="3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A6" sqref="A6"/>
    </sheetView>
  </sheetViews>
  <sheetFormatPr defaultColWidth="9.140625" defaultRowHeight="12.75"/>
  <cols>
    <col min="1" max="1" width="7.28125" style="114" customWidth="1"/>
    <col min="2" max="2" width="3.421875" style="114" customWidth="1"/>
    <col min="3" max="3" width="21.7109375" style="114" customWidth="1"/>
    <col min="4" max="4" width="6.8515625" style="114" customWidth="1"/>
    <col min="5" max="7" width="6.28125" style="114" customWidth="1"/>
    <col min="8" max="8" width="7.57421875" style="114" customWidth="1"/>
    <col min="9" max="9" width="10.8515625" style="114" customWidth="1"/>
    <col min="10" max="10" width="8.421875" style="200" customWidth="1"/>
    <col min="11" max="11" width="9.140625" style="114" customWidth="1"/>
  </cols>
  <sheetData>
    <row r="1" spans="1:9" ht="15.75">
      <c r="A1" s="113"/>
      <c r="B1" s="113"/>
      <c r="C1" s="113"/>
      <c r="D1" s="115" t="str">
        <f>Startlist!$F1</f>
        <v> </v>
      </c>
      <c r="G1" s="113"/>
      <c r="H1" s="141"/>
      <c r="I1" s="113"/>
    </row>
    <row r="2" spans="1:9" ht="15.75">
      <c r="A2" s="240" t="str">
        <f>Startlist!$F2</f>
        <v>UKU-Mulgi Ralli 2012</v>
      </c>
      <c r="B2" s="240"/>
      <c r="C2" s="240"/>
      <c r="D2" s="240"/>
      <c r="E2" s="240"/>
      <c r="F2" s="240"/>
      <c r="G2" s="240"/>
      <c r="H2" s="240"/>
      <c r="I2" s="240"/>
    </row>
    <row r="3" spans="1:9" ht="15">
      <c r="A3" s="241" t="str">
        <f>Startlist!$F3</f>
        <v>14.-15.09.2012</v>
      </c>
      <c r="B3" s="241"/>
      <c r="C3" s="241"/>
      <c r="D3" s="241"/>
      <c r="E3" s="241"/>
      <c r="F3" s="241"/>
      <c r="G3" s="241"/>
      <c r="H3" s="241"/>
      <c r="I3" s="241"/>
    </row>
    <row r="4" spans="1:9" ht="15">
      <c r="A4" s="241" t="str">
        <f>Startlist!$F4</f>
        <v>Viljandimaa</v>
      </c>
      <c r="B4" s="241"/>
      <c r="C4" s="241"/>
      <c r="D4" s="241"/>
      <c r="E4" s="241"/>
      <c r="F4" s="241"/>
      <c r="G4" s="241"/>
      <c r="H4" s="241"/>
      <c r="I4" s="241"/>
    </row>
    <row r="5" spans="1:9" ht="15">
      <c r="A5" s="117" t="s">
        <v>120</v>
      </c>
      <c r="B5" s="113"/>
      <c r="C5" s="113"/>
      <c r="D5" s="113"/>
      <c r="E5" s="113"/>
      <c r="F5" s="113"/>
      <c r="G5" s="113"/>
      <c r="H5" s="113"/>
      <c r="I5" s="113"/>
    </row>
    <row r="6" spans="1:9" ht="12.75">
      <c r="A6" s="90" t="s">
        <v>64</v>
      </c>
      <c r="B6" s="83" t="s">
        <v>65</v>
      </c>
      <c r="C6" s="84" t="s">
        <v>66</v>
      </c>
      <c r="D6" s="237" t="s">
        <v>52</v>
      </c>
      <c r="E6" s="238"/>
      <c r="F6" s="238"/>
      <c r="G6" s="239"/>
      <c r="H6" s="242" t="s">
        <v>74</v>
      </c>
      <c r="I6" s="82" t="s">
        <v>87</v>
      </c>
    </row>
    <row r="7" spans="1:9" ht="12.75">
      <c r="A7" s="89" t="s">
        <v>89</v>
      </c>
      <c r="B7" s="85"/>
      <c r="C7" s="86" t="s">
        <v>62</v>
      </c>
      <c r="D7" s="87" t="s">
        <v>67</v>
      </c>
      <c r="E7" s="134" t="s">
        <v>68</v>
      </c>
      <c r="F7" s="159" t="s">
        <v>69</v>
      </c>
      <c r="G7" s="88">
        <v>4</v>
      </c>
      <c r="H7" s="243"/>
      <c r="I7" s="89" t="s">
        <v>88</v>
      </c>
    </row>
    <row r="8" spans="1:11" ht="12.75">
      <c r="A8" s="118" t="s">
        <v>343</v>
      </c>
      <c r="B8" s="119">
        <v>1</v>
      </c>
      <c r="C8" s="120" t="s">
        <v>344</v>
      </c>
      <c r="D8" s="121" t="s">
        <v>345</v>
      </c>
      <c r="E8" s="109" t="s">
        <v>346</v>
      </c>
      <c r="F8" s="109" t="s">
        <v>347</v>
      </c>
      <c r="G8" s="122" t="s">
        <v>348</v>
      </c>
      <c r="H8" s="132"/>
      <c r="I8" s="123" t="s">
        <v>349</v>
      </c>
      <c r="J8" s="148"/>
      <c r="K8"/>
    </row>
    <row r="9" spans="1:11" ht="12.75">
      <c r="A9" s="124" t="s">
        <v>128</v>
      </c>
      <c r="B9" s="125"/>
      <c r="C9" s="126" t="s">
        <v>105</v>
      </c>
      <c r="D9" s="127" t="s">
        <v>350</v>
      </c>
      <c r="E9" s="128" t="s">
        <v>351</v>
      </c>
      <c r="F9" s="128" t="s">
        <v>351</v>
      </c>
      <c r="G9" s="129" t="s">
        <v>352</v>
      </c>
      <c r="H9" s="131"/>
      <c r="I9" s="130" t="s">
        <v>353</v>
      </c>
      <c r="J9" s="148"/>
      <c r="K9"/>
    </row>
    <row r="10" spans="1:11" ht="12.75">
      <c r="A10" s="118" t="s">
        <v>354</v>
      </c>
      <c r="B10" s="119">
        <v>5</v>
      </c>
      <c r="C10" s="120" t="s">
        <v>355</v>
      </c>
      <c r="D10" s="121" t="s">
        <v>356</v>
      </c>
      <c r="E10" s="109" t="s">
        <v>357</v>
      </c>
      <c r="F10" s="109" t="s">
        <v>358</v>
      </c>
      <c r="G10" s="122" t="s">
        <v>359</v>
      </c>
      <c r="H10" s="132"/>
      <c r="I10" s="123" t="s">
        <v>360</v>
      </c>
      <c r="J10" s="148"/>
      <c r="K10"/>
    </row>
    <row r="11" spans="1:11" ht="12.75">
      <c r="A11" s="124" t="s">
        <v>99</v>
      </c>
      <c r="B11" s="125"/>
      <c r="C11" s="126" t="s">
        <v>100</v>
      </c>
      <c r="D11" s="127" t="s">
        <v>361</v>
      </c>
      <c r="E11" s="128" t="s">
        <v>362</v>
      </c>
      <c r="F11" s="128" t="s">
        <v>363</v>
      </c>
      <c r="G11" s="129" t="s">
        <v>364</v>
      </c>
      <c r="H11" s="131"/>
      <c r="I11" s="130" t="s">
        <v>365</v>
      </c>
      <c r="J11" s="148"/>
      <c r="K11"/>
    </row>
    <row r="12" spans="1:11" ht="12.75">
      <c r="A12" s="118" t="s">
        <v>366</v>
      </c>
      <c r="B12" s="119">
        <v>4</v>
      </c>
      <c r="C12" s="120" t="s">
        <v>367</v>
      </c>
      <c r="D12" s="121" t="s">
        <v>368</v>
      </c>
      <c r="E12" s="109" t="s">
        <v>369</v>
      </c>
      <c r="F12" s="109" t="s">
        <v>370</v>
      </c>
      <c r="G12" s="122" t="s">
        <v>371</v>
      </c>
      <c r="H12" s="132"/>
      <c r="I12" s="123" t="s">
        <v>372</v>
      </c>
      <c r="J12" s="148"/>
      <c r="K12"/>
    </row>
    <row r="13" spans="1:11" ht="12.75">
      <c r="A13" s="124" t="s">
        <v>99</v>
      </c>
      <c r="B13" s="125"/>
      <c r="C13" s="126" t="s">
        <v>105</v>
      </c>
      <c r="D13" s="127" t="s">
        <v>351</v>
      </c>
      <c r="E13" s="128" t="s">
        <v>363</v>
      </c>
      <c r="F13" s="128" t="s">
        <v>373</v>
      </c>
      <c r="G13" s="129" t="s">
        <v>351</v>
      </c>
      <c r="H13" s="131"/>
      <c r="I13" s="130" t="s">
        <v>374</v>
      </c>
      <c r="J13" s="148"/>
      <c r="K13"/>
    </row>
    <row r="14" spans="1:11" ht="12.75">
      <c r="A14" s="118" t="s">
        <v>375</v>
      </c>
      <c r="B14" s="119">
        <v>2</v>
      </c>
      <c r="C14" s="120" t="s">
        <v>376</v>
      </c>
      <c r="D14" s="121" t="s">
        <v>377</v>
      </c>
      <c r="E14" s="109" t="s">
        <v>378</v>
      </c>
      <c r="F14" s="109" t="s">
        <v>379</v>
      </c>
      <c r="G14" s="122" t="s">
        <v>380</v>
      </c>
      <c r="H14" s="132"/>
      <c r="I14" s="123" t="s">
        <v>381</v>
      </c>
      <c r="J14" s="148"/>
      <c r="K14"/>
    </row>
    <row r="15" spans="1:11" ht="12.75">
      <c r="A15" s="124" t="s">
        <v>99</v>
      </c>
      <c r="B15" s="125"/>
      <c r="C15" s="126" t="s">
        <v>105</v>
      </c>
      <c r="D15" s="127" t="s">
        <v>364</v>
      </c>
      <c r="E15" s="128" t="s">
        <v>382</v>
      </c>
      <c r="F15" s="128" t="s">
        <v>362</v>
      </c>
      <c r="G15" s="129" t="s">
        <v>373</v>
      </c>
      <c r="H15" s="131"/>
      <c r="I15" s="130" t="s">
        <v>383</v>
      </c>
      <c r="J15" s="148"/>
      <c r="K15"/>
    </row>
    <row r="16" spans="1:11" ht="12.75">
      <c r="A16" s="118" t="s">
        <v>384</v>
      </c>
      <c r="B16" s="119">
        <v>6</v>
      </c>
      <c r="C16" s="120" t="s">
        <v>385</v>
      </c>
      <c r="D16" s="121" t="s">
        <v>386</v>
      </c>
      <c r="E16" s="109" t="s">
        <v>387</v>
      </c>
      <c r="F16" s="109" t="s">
        <v>388</v>
      </c>
      <c r="G16" s="122" t="s">
        <v>389</v>
      </c>
      <c r="H16" s="132"/>
      <c r="I16" s="123" t="s">
        <v>390</v>
      </c>
      <c r="J16" s="148"/>
      <c r="K16"/>
    </row>
    <row r="17" spans="1:11" ht="12.75">
      <c r="A17" s="124" t="s">
        <v>99</v>
      </c>
      <c r="B17" s="125"/>
      <c r="C17" s="126" t="s">
        <v>105</v>
      </c>
      <c r="D17" s="127" t="s">
        <v>391</v>
      </c>
      <c r="E17" s="128" t="s">
        <v>373</v>
      </c>
      <c r="F17" s="128" t="s">
        <v>382</v>
      </c>
      <c r="G17" s="129" t="s">
        <v>362</v>
      </c>
      <c r="H17" s="131"/>
      <c r="I17" s="130" t="s">
        <v>392</v>
      </c>
      <c r="J17" s="148"/>
      <c r="K17"/>
    </row>
    <row r="18" spans="1:11" ht="12.75">
      <c r="A18" s="118" t="s">
        <v>393</v>
      </c>
      <c r="B18" s="119">
        <v>12</v>
      </c>
      <c r="C18" s="120" t="s">
        <v>394</v>
      </c>
      <c r="D18" s="121" t="s">
        <v>395</v>
      </c>
      <c r="E18" s="109" t="s">
        <v>396</v>
      </c>
      <c r="F18" s="109" t="s">
        <v>397</v>
      </c>
      <c r="G18" s="122" t="s">
        <v>398</v>
      </c>
      <c r="H18" s="132"/>
      <c r="I18" s="123" t="s">
        <v>399</v>
      </c>
      <c r="J18" s="148"/>
      <c r="K18"/>
    </row>
    <row r="19" spans="1:11" ht="12.75">
      <c r="A19" s="124" t="s">
        <v>134</v>
      </c>
      <c r="B19" s="125"/>
      <c r="C19" s="126" t="s">
        <v>135</v>
      </c>
      <c r="D19" s="127" t="s">
        <v>400</v>
      </c>
      <c r="E19" s="128" t="s">
        <v>400</v>
      </c>
      <c r="F19" s="128" t="s">
        <v>400</v>
      </c>
      <c r="G19" s="129" t="s">
        <v>400</v>
      </c>
      <c r="H19" s="131"/>
      <c r="I19" s="130" t="s">
        <v>401</v>
      </c>
      <c r="J19" s="148"/>
      <c r="K19"/>
    </row>
    <row r="20" spans="1:11" ht="12.75">
      <c r="A20" s="118" t="s">
        <v>402</v>
      </c>
      <c r="B20" s="119">
        <v>10</v>
      </c>
      <c r="C20" s="120" t="s">
        <v>403</v>
      </c>
      <c r="D20" s="121" t="s">
        <v>404</v>
      </c>
      <c r="E20" s="109" t="s">
        <v>405</v>
      </c>
      <c r="F20" s="109" t="s">
        <v>406</v>
      </c>
      <c r="G20" s="122" t="s">
        <v>407</v>
      </c>
      <c r="H20" s="132"/>
      <c r="I20" s="123" t="s">
        <v>408</v>
      </c>
      <c r="J20" s="148"/>
      <c r="K20"/>
    </row>
    <row r="21" spans="1:11" ht="12.75">
      <c r="A21" s="124" t="s">
        <v>99</v>
      </c>
      <c r="B21" s="125"/>
      <c r="C21" s="126" t="s">
        <v>95</v>
      </c>
      <c r="D21" s="127" t="s">
        <v>755</v>
      </c>
      <c r="E21" s="128" t="s">
        <v>756</v>
      </c>
      <c r="F21" s="128" t="s">
        <v>755</v>
      </c>
      <c r="G21" s="129" t="s">
        <v>409</v>
      </c>
      <c r="H21" s="131"/>
      <c r="I21" s="130" t="s">
        <v>410</v>
      </c>
      <c r="J21" s="148"/>
      <c r="K21"/>
    </row>
    <row r="22" spans="1:11" ht="12.75">
      <c r="A22" s="118" t="s">
        <v>411</v>
      </c>
      <c r="B22" s="119">
        <v>14</v>
      </c>
      <c r="C22" s="120" t="s">
        <v>412</v>
      </c>
      <c r="D22" s="121" t="s">
        <v>413</v>
      </c>
      <c r="E22" s="109" t="s">
        <v>414</v>
      </c>
      <c r="F22" s="109" t="s">
        <v>415</v>
      </c>
      <c r="G22" s="122" t="s">
        <v>416</v>
      </c>
      <c r="H22" s="132"/>
      <c r="I22" s="123" t="s">
        <v>417</v>
      </c>
      <c r="J22" s="148"/>
      <c r="K22"/>
    </row>
    <row r="23" spans="1:11" ht="12.75">
      <c r="A23" s="124" t="s">
        <v>134</v>
      </c>
      <c r="B23" s="125"/>
      <c r="C23" s="126" t="s">
        <v>135</v>
      </c>
      <c r="D23" s="127" t="s">
        <v>757</v>
      </c>
      <c r="E23" s="128" t="s">
        <v>418</v>
      </c>
      <c r="F23" s="128" t="s">
        <v>758</v>
      </c>
      <c r="G23" s="129" t="s">
        <v>418</v>
      </c>
      <c r="H23" s="131"/>
      <c r="I23" s="130" t="s">
        <v>419</v>
      </c>
      <c r="J23" s="148"/>
      <c r="K23"/>
    </row>
    <row r="24" spans="1:11" ht="12.75">
      <c r="A24" s="118" t="s">
        <v>420</v>
      </c>
      <c r="B24" s="119">
        <v>16</v>
      </c>
      <c r="C24" s="120" t="s">
        <v>421</v>
      </c>
      <c r="D24" s="121" t="s">
        <v>422</v>
      </c>
      <c r="E24" s="109" t="s">
        <v>423</v>
      </c>
      <c r="F24" s="109" t="s">
        <v>424</v>
      </c>
      <c r="G24" s="122" t="s">
        <v>425</v>
      </c>
      <c r="H24" s="132"/>
      <c r="I24" s="123" t="s">
        <v>426</v>
      </c>
      <c r="J24" s="148"/>
      <c r="K24"/>
    </row>
    <row r="25" spans="1:11" ht="12.75">
      <c r="A25" s="124" t="s">
        <v>144</v>
      </c>
      <c r="B25" s="125"/>
      <c r="C25" s="126" t="s">
        <v>147</v>
      </c>
      <c r="D25" s="127" t="s">
        <v>428</v>
      </c>
      <c r="E25" s="128" t="s">
        <v>428</v>
      </c>
      <c r="F25" s="128" t="s">
        <v>437</v>
      </c>
      <c r="G25" s="129" t="s">
        <v>428</v>
      </c>
      <c r="H25" s="131"/>
      <c r="I25" s="130" t="s">
        <v>429</v>
      </c>
      <c r="J25" s="148"/>
      <c r="K25"/>
    </row>
    <row r="26" spans="1:11" ht="12.75">
      <c r="A26" s="118" t="s">
        <v>430</v>
      </c>
      <c r="B26" s="119">
        <v>23</v>
      </c>
      <c r="C26" s="120" t="s">
        <v>431</v>
      </c>
      <c r="D26" s="121" t="s">
        <v>432</v>
      </c>
      <c r="E26" s="109" t="s">
        <v>433</v>
      </c>
      <c r="F26" s="109" t="s">
        <v>434</v>
      </c>
      <c r="G26" s="122" t="s">
        <v>435</v>
      </c>
      <c r="H26" s="132"/>
      <c r="I26" s="123" t="s">
        <v>436</v>
      </c>
      <c r="J26" s="148"/>
      <c r="K26"/>
    </row>
    <row r="27" spans="1:11" ht="12.75">
      <c r="A27" s="124" t="s">
        <v>102</v>
      </c>
      <c r="B27" s="125"/>
      <c r="C27" s="126" t="s">
        <v>116</v>
      </c>
      <c r="D27" s="127" t="s">
        <v>454</v>
      </c>
      <c r="E27" s="128" t="s">
        <v>437</v>
      </c>
      <c r="F27" s="128" t="s">
        <v>454</v>
      </c>
      <c r="G27" s="129" t="s">
        <v>427</v>
      </c>
      <c r="H27" s="131"/>
      <c r="I27" s="130" t="s">
        <v>439</v>
      </c>
      <c r="J27" s="148"/>
      <c r="K27"/>
    </row>
    <row r="28" spans="1:11" ht="12.75">
      <c r="A28" s="118" t="s">
        <v>440</v>
      </c>
      <c r="B28" s="119">
        <v>19</v>
      </c>
      <c r="C28" s="120" t="s">
        <v>441</v>
      </c>
      <c r="D28" s="121" t="s">
        <v>413</v>
      </c>
      <c r="E28" s="109" t="s">
        <v>442</v>
      </c>
      <c r="F28" s="109" t="s">
        <v>443</v>
      </c>
      <c r="G28" s="122" t="s">
        <v>444</v>
      </c>
      <c r="H28" s="132"/>
      <c r="I28" s="123" t="s">
        <v>445</v>
      </c>
      <c r="J28" s="148"/>
      <c r="K28"/>
    </row>
    <row r="29" spans="1:11" ht="12.75">
      <c r="A29" s="124" t="s">
        <v>118</v>
      </c>
      <c r="B29" s="125"/>
      <c r="C29" s="126" t="s">
        <v>0</v>
      </c>
      <c r="D29" s="127" t="s">
        <v>757</v>
      </c>
      <c r="E29" s="128" t="s">
        <v>455</v>
      </c>
      <c r="F29" s="128" t="s">
        <v>427</v>
      </c>
      <c r="G29" s="129" t="s">
        <v>437</v>
      </c>
      <c r="H29" s="131"/>
      <c r="I29" s="130" t="s">
        <v>446</v>
      </c>
      <c r="J29" s="148"/>
      <c r="K29"/>
    </row>
    <row r="30" spans="1:11" ht="12.75">
      <c r="A30" s="118" t="s">
        <v>447</v>
      </c>
      <c r="B30" s="119">
        <v>20</v>
      </c>
      <c r="C30" s="120" t="s">
        <v>448</v>
      </c>
      <c r="D30" s="121" t="s">
        <v>449</v>
      </c>
      <c r="E30" s="109" t="s">
        <v>450</v>
      </c>
      <c r="F30" s="109" t="s">
        <v>451</v>
      </c>
      <c r="G30" s="122" t="s">
        <v>452</v>
      </c>
      <c r="H30" s="132"/>
      <c r="I30" s="123" t="s">
        <v>453</v>
      </c>
      <c r="J30" s="148"/>
      <c r="K30"/>
    </row>
    <row r="31" spans="1:11" ht="12.75">
      <c r="A31" s="124" t="s">
        <v>103</v>
      </c>
      <c r="B31" s="125"/>
      <c r="C31" s="126" t="s">
        <v>117</v>
      </c>
      <c r="D31" s="127" t="s">
        <v>427</v>
      </c>
      <c r="E31" s="128" t="s">
        <v>501</v>
      </c>
      <c r="F31" s="128" t="s">
        <v>438</v>
      </c>
      <c r="G31" s="129" t="s">
        <v>455</v>
      </c>
      <c r="H31" s="131"/>
      <c r="I31" s="130" t="s">
        <v>456</v>
      </c>
      <c r="J31" s="148"/>
      <c r="K31"/>
    </row>
    <row r="32" spans="1:11" ht="12.75">
      <c r="A32" s="118" t="s">
        <v>457</v>
      </c>
      <c r="B32" s="119">
        <v>15</v>
      </c>
      <c r="C32" s="120" t="s">
        <v>458</v>
      </c>
      <c r="D32" s="121" t="s">
        <v>459</v>
      </c>
      <c r="E32" s="109" t="s">
        <v>460</v>
      </c>
      <c r="F32" s="109" t="s">
        <v>461</v>
      </c>
      <c r="G32" s="122" t="s">
        <v>462</v>
      </c>
      <c r="H32" s="132"/>
      <c r="I32" s="123" t="s">
        <v>463</v>
      </c>
      <c r="J32" s="148"/>
      <c r="K32"/>
    </row>
    <row r="33" spans="1:11" ht="12.75">
      <c r="A33" s="124" t="s">
        <v>134</v>
      </c>
      <c r="B33" s="125"/>
      <c r="C33" s="126" t="s">
        <v>135</v>
      </c>
      <c r="D33" s="127" t="s">
        <v>759</v>
      </c>
      <c r="E33" s="128" t="s">
        <v>464</v>
      </c>
      <c r="F33" s="128" t="s">
        <v>509</v>
      </c>
      <c r="G33" s="129" t="s">
        <v>464</v>
      </c>
      <c r="H33" s="131"/>
      <c r="I33" s="130" t="s">
        <v>465</v>
      </c>
      <c r="J33" s="148"/>
      <c r="K33"/>
    </row>
    <row r="34" spans="1:11" ht="12.75">
      <c r="A34" s="118" t="s">
        <v>466</v>
      </c>
      <c r="B34" s="119">
        <v>18</v>
      </c>
      <c r="C34" s="120" t="s">
        <v>467</v>
      </c>
      <c r="D34" s="121" t="s">
        <v>468</v>
      </c>
      <c r="E34" s="109" t="s">
        <v>469</v>
      </c>
      <c r="F34" s="109" t="s">
        <v>470</v>
      </c>
      <c r="G34" s="122" t="s">
        <v>471</v>
      </c>
      <c r="H34" s="132"/>
      <c r="I34" s="123" t="s">
        <v>472</v>
      </c>
      <c r="J34" s="148"/>
      <c r="K34"/>
    </row>
    <row r="35" spans="1:11" ht="12.75">
      <c r="A35" s="124" t="s">
        <v>84</v>
      </c>
      <c r="B35" s="125"/>
      <c r="C35" s="126" t="s">
        <v>117</v>
      </c>
      <c r="D35" s="127" t="s">
        <v>760</v>
      </c>
      <c r="E35" s="128" t="s">
        <v>473</v>
      </c>
      <c r="F35" s="128" t="s">
        <v>501</v>
      </c>
      <c r="G35" s="129" t="s">
        <v>454</v>
      </c>
      <c r="H35" s="131"/>
      <c r="I35" s="130" t="s">
        <v>474</v>
      </c>
      <c r="J35" s="148"/>
      <c r="K35"/>
    </row>
    <row r="36" spans="1:11" ht="12.75">
      <c r="A36" s="118" t="s">
        <v>475</v>
      </c>
      <c r="B36" s="119">
        <v>24</v>
      </c>
      <c r="C36" s="120" t="s">
        <v>476</v>
      </c>
      <c r="D36" s="121" t="s">
        <v>477</v>
      </c>
      <c r="E36" s="109" t="s">
        <v>478</v>
      </c>
      <c r="F36" s="109" t="s">
        <v>479</v>
      </c>
      <c r="G36" s="122" t="s">
        <v>480</v>
      </c>
      <c r="H36" s="132"/>
      <c r="I36" s="123" t="s">
        <v>481</v>
      </c>
      <c r="J36" s="148"/>
      <c r="K36"/>
    </row>
    <row r="37" spans="1:11" ht="12.75">
      <c r="A37" s="124" t="s">
        <v>129</v>
      </c>
      <c r="B37" s="125"/>
      <c r="C37" s="126" t="s">
        <v>95</v>
      </c>
      <c r="D37" s="127" t="s">
        <v>473</v>
      </c>
      <c r="E37" s="128" t="s">
        <v>491</v>
      </c>
      <c r="F37" s="128" t="s">
        <v>482</v>
      </c>
      <c r="G37" s="129" t="s">
        <v>483</v>
      </c>
      <c r="H37" s="131"/>
      <c r="I37" s="130" t="s">
        <v>484</v>
      </c>
      <c r="J37" s="148"/>
      <c r="K37"/>
    </row>
    <row r="38" spans="1:11" ht="12.75">
      <c r="A38" s="118" t="s">
        <v>485</v>
      </c>
      <c r="B38" s="119">
        <v>17</v>
      </c>
      <c r="C38" s="120" t="s">
        <v>486</v>
      </c>
      <c r="D38" s="121" t="s">
        <v>415</v>
      </c>
      <c r="E38" s="109" t="s">
        <v>487</v>
      </c>
      <c r="F38" s="109" t="s">
        <v>488</v>
      </c>
      <c r="G38" s="122" t="s">
        <v>489</v>
      </c>
      <c r="H38" s="132"/>
      <c r="I38" s="123" t="s">
        <v>490</v>
      </c>
      <c r="J38" s="148"/>
      <c r="K38"/>
    </row>
    <row r="39" spans="1:11" ht="12.75">
      <c r="A39" s="124" t="s">
        <v>118</v>
      </c>
      <c r="B39" s="125"/>
      <c r="C39" s="126" t="s">
        <v>0</v>
      </c>
      <c r="D39" s="127" t="s">
        <v>438</v>
      </c>
      <c r="E39" s="128" t="s">
        <v>482</v>
      </c>
      <c r="F39" s="128" t="s">
        <v>500</v>
      </c>
      <c r="G39" s="129" t="s">
        <v>615</v>
      </c>
      <c r="H39" s="131"/>
      <c r="I39" s="130" t="s">
        <v>492</v>
      </c>
      <c r="J39" s="148"/>
      <c r="K39"/>
    </row>
    <row r="40" spans="1:11" ht="12.75">
      <c r="A40" s="118" t="s">
        <v>493</v>
      </c>
      <c r="B40" s="119">
        <v>26</v>
      </c>
      <c r="C40" s="120" t="s">
        <v>494</v>
      </c>
      <c r="D40" s="121" t="s">
        <v>495</v>
      </c>
      <c r="E40" s="109" t="s">
        <v>496</v>
      </c>
      <c r="F40" s="109" t="s">
        <v>497</v>
      </c>
      <c r="G40" s="122" t="s">
        <v>498</v>
      </c>
      <c r="H40" s="132"/>
      <c r="I40" s="123" t="s">
        <v>499</v>
      </c>
      <c r="J40" s="148"/>
      <c r="K40"/>
    </row>
    <row r="41" spans="1:11" ht="12.75">
      <c r="A41" s="124" t="s">
        <v>129</v>
      </c>
      <c r="B41" s="125"/>
      <c r="C41" s="126" t="s">
        <v>97</v>
      </c>
      <c r="D41" s="127" t="s">
        <v>597</v>
      </c>
      <c r="E41" s="128" t="s">
        <v>760</v>
      </c>
      <c r="F41" s="128" t="s">
        <v>564</v>
      </c>
      <c r="G41" s="129" t="s">
        <v>501</v>
      </c>
      <c r="H41" s="131"/>
      <c r="I41" s="130" t="s">
        <v>502</v>
      </c>
      <c r="J41" s="148"/>
      <c r="K41"/>
    </row>
    <row r="42" spans="1:11" ht="12.75">
      <c r="A42" s="118" t="s">
        <v>616</v>
      </c>
      <c r="B42" s="119">
        <v>46</v>
      </c>
      <c r="C42" s="120" t="s">
        <v>551</v>
      </c>
      <c r="D42" s="121" t="s">
        <v>617</v>
      </c>
      <c r="E42" s="109" t="s">
        <v>618</v>
      </c>
      <c r="F42" s="109" t="s">
        <v>619</v>
      </c>
      <c r="G42" s="122" t="s">
        <v>620</v>
      </c>
      <c r="H42" s="132"/>
      <c r="I42" s="123" t="s">
        <v>621</v>
      </c>
      <c r="J42" s="148"/>
      <c r="K42"/>
    </row>
    <row r="43" spans="1:11" ht="12.75">
      <c r="A43" s="124" t="s">
        <v>134</v>
      </c>
      <c r="B43" s="125"/>
      <c r="C43" s="126" t="s">
        <v>135</v>
      </c>
      <c r="D43" s="127" t="s">
        <v>525</v>
      </c>
      <c r="E43" s="128" t="s">
        <v>761</v>
      </c>
      <c r="F43" s="128" t="s">
        <v>762</v>
      </c>
      <c r="G43" s="129" t="s">
        <v>623</v>
      </c>
      <c r="H43" s="131"/>
      <c r="I43" s="130" t="s">
        <v>624</v>
      </c>
      <c r="J43" s="148"/>
      <c r="K43"/>
    </row>
    <row r="44" spans="1:11" ht="12.75">
      <c r="A44" s="118" t="s">
        <v>748</v>
      </c>
      <c r="B44" s="119">
        <v>37</v>
      </c>
      <c r="C44" s="120" t="s">
        <v>542</v>
      </c>
      <c r="D44" s="121" t="s">
        <v>495</v>
      </c>
      <c r="E44" s="109" t="s">
        <v>566</v>
      </c>
      <c r="F44" s="109" t="s">
        <v>567</v>
      </c>
      <c r="G44" s="122" t="s">
        <v>568</v>
      </c>
      <c r="H44" s="132"/>
      <c r="I44" s="123" t="s">
        <v>569</v>
      </c>
      <c r="J44" s="148"/>
      <c r="K44"/>
    </row>
    <row r="45" spans="1:11" ht="12.75">
      <c r="A45" s="124" t="s">
        <v>129</v>
      </c>
      <c r="B45" s="125"/>
      <c r="C45" s="126" t="s">
        <v>121</v>
      </c>
      <c r="D45" s="127" t="s">
        <v>597</v>
      </c>
      <c r="E45" s="128" t="s">
        <v>677</v>
      </c>
      <c r="F45" s="128" t="s">
        <v>473</v>
      </c>
      <c r="G45" s="129" t="s">
        <v>582</v>
      </c>
      <c r="H45" s="131"/>
      <c r="I45" s="130" t="s">
        <v>570</v>
      </c>
      <c r="J45" s="148"/>
      <c r="K45"/>
    </row>
    <row r="46" spans="1:11" ht="12.75">
      <c r="A46" s="118" t="s">
        <v>749</v>
      </c>
      <c r="B46" s="119">
        <v>29</v>
      </c>
      <c r="C46" s="120" t="s">
        <v>534</v>
      </c>
      <c r="D46" s="121" t="s">
        <v>571</v>
      </c>
      <c r="E46" s="109" t="s">
        <v>572</v>
      </c>
      <c r="F46" s="109" t="s">
        <v>573</v>
      </c>
      <c r="G46" s="122" t="s">
        <v>574</v>
      </c>
      <c r="H46" s="132"/>
      <c r="I46" s="123" t="s">
        <v>575</v>
      </c>
      <c r="J46" s="148"/>
      <c r="K46"/>
    </row>
    <row r="47" spans="1:11" ht="12.75">
      <c r="A47" s="124" t="s">
        <v>144</v>
      </c>
      <c r="B47" s="125"/>
      <c r="C47" s="126" t="s">
        <v>209</v>
      </c>
      <c r="D47" s="127" t="s">
        <v>763</v>
      </c>
      <c r="E47" s="128" t="s">
        <v>597</v>
      </c>
      <c r="F47" s="128" t="s">
        <v>582</v>
      </c>
      <c r="G47" s="129" t="s">
        <v>482</v>
      </c>
      <c r="H47" s="131"/>
      <c r="I47" s="130" t="s">
        <v>577</v>
      </c>
      <c r="J47" s="148"/>
      <c r="K47"/>
    </row>
    <row r="48" spans="1:11" ht="12.75">
      <c r="A48" s="118" t="s">
        <v>750</v>
      </c>
      <c r="B48" s="119">
        <v>30</v>
      </c>
      <c r="C48" s="120" t="s">
        <v>535</v>
      </c>
      <c r="D48" s="121" t="s">
        <v>578</v>
      </c>
      <c r="E48" s="109" t="s">
        <v>480</v>
      </c>
      <c r="F48" s="109" t="s">
        <v>579</v>
      </c>
      <c r="G48" s="122" t="s">
        <v>580</v>
      </c>
      <c r="H48" s="132"/>
      <c r="I48" s="123" t="s">
        <v>581</v>
      </c>
      <c r="J48" s="148"/>
      <c r="K48"/>
    </row>
    <row r="49" spans="1:11" ht="12.75">
      <c r="A49" s="124" t="s">
        <v>144</v>
      </c>
      <c r="B49" s="125"/>
      <c r="C49" s="126" t="s">
        <v>50</v>
      </c>
      <c r="D49" s="127" t="s">
        <v>606</v>
      </c>
      <c r="E49" s="128" t="s">
        <v>564</v>
      </c>
      <c r="F49" s="128" t="s">
        <v>491</v>
      </c>
      <c r="G49" s="129" t="s">
        <v>628</v>
      </c>
      <c r="H49" s="131"/>
      <c r="I49" s="130" t="s">
        <v>583</v>
      </c>
      <c r="J49" s="148"/>
      <c r="K49"/>
    </row>
    <row r="50" spans="1:11" ht="12.75">
      <c r="A50" s="118" t="s">
        <v>751</v>
      </c>
      <c r="B50" s="119">
        <v>44</v>
      </c>
      <c r="C50" s="120" t="s">
        <v>549</v>
      </c>
      <c r="D50" s="121" t="s">
        <v>625</v>
      </c>
      <c r="E50" s="109" t="s">
        <v>626</v>
      </c>
      <c r="F50" s="109" t="s">
        <v>752</v>
      </c>
      <c r="G50" s="122" t="s">
        <v>574</v>
      </c>
      <c r="H50" s="132"/>
      <c r="I50" s="123" t="s">
        <v>753</v>
      </c>
      <c r="J50" s="148"/>
      <c r="K50"/>
    </row>
    <row r="51" spans="1:11" ht="12.75">
      <c r="A51" s="124" t="s">
        <v>134</v>
      </c>
      <c r="B51" s="125"/>
      <c r="C51" s="126" t="s">
        <v>135</v>
      </c>
      <c r="D51" s="127" t="s">
        <v>623</v>
      </c>
      <c r="E51" s="128" t="s">
        <v>628</v>
      </c>
      <c r="F51" s="128" t="s">
        <v>670</v>
      </c>
      <c r="G51" s="129" t="s">
        <v>622</v>
      </c>
      <c r="H51" s="131"/>
      <c r="I51" s="130" t="s">
        <v>754</v>
      </c>
      <c r="J51" s="148"/>
      <c r="K51"/>
    </row>
    <row r="52" spans="1:11" ht="12.75">
      <c r="A52" s="118" t="s">
        <v>585</v>
      </c>
      <c r="B52" s="119">
        <v>27</v>
      </c>
      <c r="C52" s="120" t="s">
        <v>503</v>
      </c>
      <c r="D52" s="121" t="s">
        <v>504</v>
      </c>
      <c r="E52" s="109" t="s">
        <v>505</v>
      </c>
      <c r="F52" s="109" t="s">
        <v>506</v>
      </c>
      <c r="G52" s="122" t="s">
        <v>507</v>
      </c>
      <c r="H52" s="132"/>
      <c r="I52" s="123" t="s">
        <v>508</v>
      </c>
      <c r="J52" s="148"/>
      <c r="K52"/>
    </row>
    <row r="53" spans="1:11" ht="12.75">
      <c r="A53" s="124" t="s">
        <v>129</v>
      </c>
      <c r="B53" s="125"/>
      <c r="C53" s="126" t="s">
        <v>97</v>
      </c>
      <c r="D53" s="127" t="s">
        <v>694</v>
      </c>
      <c r="E53" s="128" t="s">
        <v>582</v>
      </c>
      <c r="F53" s="128" t="s">
        <v>627</v>
      </c>
      <c r="G53" s="129" t="s">
        <v>576</v>
      </c>
      <c r="H53" s="131"/>
      <c r="I53" s="130" t="s">
        <v>510</v>
      </c>
      <c r="J53" s="148"/>
      <c r="K53"/>
    </row>
    <row r="54" spans="1:11" ht="12.75">
      <c r="A54" s="118" t="s">
        <v>630</v>
      </c>
      <c r="B54" s="119">
        <v>22</v>
      </c>
      <c r="C54" s="120" t="s">
        <v>511</v>
      </c>
      <c r="D54" s="121" t="s">
        <v>512</v>
      </c>
      <c r="E54" s="109" t="s">
        <v>513</v>
      </c>
      <c r="F54" s="109" t="s">
        <v>514</v>
      </c>
      <c r="G54" s="122" t="s">
        <v>515</v>
      </c>
      <c r="H54" s="132"/>
      <c r="I54" s="123" t="s">
        <v>516</v>
      </c>
      <c r="J54" s="148"/>
      <c r="K54"/>
    </row>
    <row r="55" spans="1:11" ht="12.75">
      <c r="A55" s="124" t="s">
        <v>84</v>
      </c>
      <c r="B55" s="125"/>
      <c r="C55" s="126" t="s">
        <v>117</v>
      </c>
      <c r="D55" s="127" t="s">
        <v>582</v>
      </c>
      <c r="E55" s="128" t="s">
        <v>747</v>
      </c>
      <c r="F55" s="128" t="s">
        <v>764</v>
      </c>
      <c r="G55" s="129" t="s">
        <v>631</v>
      </c>
      <c r="H55" s="131"/>
      <c r="I55" s="130" t="s">
        <v>518</v>
      </c>
      <c r="J55" s="148"/>
      <c r="K55"/>
    </row>
    <row r="56" spans="1:11" ht="12.75">
      <c r="A56" s="118" t="s">
        <v>632</v>
      </c>
      <c r="B56" s="119">
        <v>31</v>
      </c>
      <c r="C56" s="120" t="s">
        <v>536</v>
      </c>
      <c r="D56" s="121" t="s">
        <v>586</v>
      </c>
      <c r="E56" s="109" t="s">
        <v>587</v>
      </c>
      <c r="F56" s="109" t="s">
        <v>588</v>
      </c>
      <c r="G56" s="122" t="s">
        <v>589</v>
      </c>
      <c r="H56" s="132"/>
      <c r="I56" s="123" t="s">
        <v>590</v>
      </c>
      <c r="J56" s="148"/>
      <c r="K56"/>
    </row>
    <row r="57" spans="1:11" ht="12.75">
      <c r="A57" s="124" t="s">
        <v>144</v>
      </c>
      <c r="B57" s="125"/>
      <c r="C57" s="126" t="s">
        <v>212</v>
      </c>
      <c r="D57" s="127" t="s">
        <v>765</v>
      </c>
      <c r="E57" s="128" t="s">
        <v>766</v>
      </c>
      <c r="F57" s="128" t="s">
        <v>766</v>
      </c>
      <c r="G57" s="129" t="s">
        <v>565</v>
      </c>
      <c r="H57" s="131"/>
      <c r="I57" s="130" t="s">
        <v>591</v>
      </c>
      <c r="J57" s="148"/>
      <c r="K57"/>
    </row>
    <row r="58" spans="1:11" ht="12.75">
      <c r="A58" s="118" t="s">
        <v>633</v>
      </c>
      <c r="B58" s="119">
        <v>41</v>
      </c>
      <c r="C58" s="120" t="s">
        <v>546</v>
      </c>
      <c r="D58" s="121" t="s">
        <v>634</v>
      </c>
      <c r="E58" s="109" t="s">
        <v>635</v>
      </c>
      <c r="F58" s="109" t="s">
        <v>636</v>
      </c>
      <c r="G58" s="122" t="s">
        <v>637</v>
      </c>
      <c r="H58" s="132"/>
      <c r="I58" s="123" t="s">
        <v>638</v>
      </c>
      <c r="J58" s="148"/>
      <c r="K58"/>
    </row>
    <row r="59" spans="1:11" ht="12.75">
      <c r="A59" s="124" t="s">
        <v>140</v>
      </c>
      <c r="B59" s="125"/>
      <c r="C59" s="126" t="s">
        <v>18</v>
      </c>
      <c r="D59" s="127" t="s">
        <v>657</v>
      </c>
      <c r="E59" s="128" t="s">
        <v>767</v>
      </c>
      <c r="F59" s="128" t="s">
        <v>640</v>
      </c>
      <c r="G59" s="129" t="s">
        <v>641</v>
      </c>
      <c r="H59" s="131"/>
      <c r="I59" s="130" t="s">
        <v>642</v>
      </c>
      <c r="J59" s="148"/>
      <c r="K59"/>
    </row>
    <row r="60" spans="1:11" ht="12.75">
      <c r="A60" s="118" t="s">
        <v>643</v>
      </c>
      <c r="B60" s="119">
        <v>43</v>
      </c>
      <c r="C60" s="120" t="s">
        <v>548</v>
      </c>
      <c r="D60" s="121" t="s">
        <v>644</v>
      </c>
      <c r="E60" s="109" t="s">
        <v>645</v>
      </c>
      <c r="F60" s="109" t="s">
        <v>646</v>
      </c>
      <c r="G60" s="122" t="s">
        <v>566</v>
      </c>
      <c r="H60" s="132"/>
      <c r="I60" s="123" t="s">
        <v>647</v>
      </c>
      <c r="J60" s="148"/>
      <c r="K60"/>
    </row>
    <row r="61" spans="1:11" ht="12.75">
      <c r="A61" s="124" t="s">
        <v>134</v>
      </c>
      <c r="B61" s="125"/>
      <c r="C61" s="126" t="s">
        <v>30</v>
      </c>
      <c r="D61" s="127" t="s">
        <v>768</v>
      </c>
      <c r="E61" s="128" t="s">
        <v>669</v>
      </c>
      <c r="F61" s="128" t="s">
        <v>629</v>
      </c>
      <c r="G61" s="129" t="s">
        <v>649</v>
      </c>
      <c r="H61" s="131"/>
      <c r="I61" s="130" t="s">
        <v>650</v>
      </c>
      <c r="J61" s="148"/>
      <c r="K61"/>
    </row>
    <row r="62" spans="1:11" ht="12.75">
      <c r="A62" s="118" t="s">
        <v>651</v>
      </c>
      <c r="B62" s="119">
        <v>42</v>
      </c>
      <c r="C62" s="120" t="s">
        <v>547</v>
      </c>
      <c r="D62" s="121" t="s">
        <v>652</v>
      </c>
      <c r="E62" s="109" t="s">
        <v>653</v>
      </c>
      <c r="F62" s="109" t="s">
        <v>654</v>
      </c>
      <c r="G62" s="122" t="s">
        <v>655</v>
      </c>
      <c r="H62" s="132"/>
      <c r="I62" s="123" t="s">
        <v>656</v>
      </c>
      <c r="J62" s="148"/>
      <c r="K62"/>
    </row>
    <row r="63" spans="1:11" ht="12.75">
      <c r="A63" s="124" t="s">
        <v>140</v>
      </c>
      <c r="B63" s="125"/>
      <c r="C63" s="126" t="s">
        <v>18</v>
      </c>
      <c r="D63" s="127" t="s">
        <v>769</v>
      </c>
      <c r="E63" s="128" t="s">
        <v>770</v>
      </c>
      <c r="F63" s="128" t="s">
        <v>639</v>
      </c>
      <c r="G63" s="129" t="s">
        <v>659</v>
      </c>
      <c r="H63" s="131"/>
      <c r="I63" s="130" t="s">
        <v>660</v>
      </c>
      <c r="J63" s="148"/>
      <c r="K63"/>
    </row>
    <row r="64" spans="1:11" ht="12.75">
      <c r="A64" s="118" t="s">
        <v>661</v>
      </c>
      <c r="B64" s="119">
        <v>34</v>
      </c>
      <c r="C64" s="120" t="s">
        <v>539</v>
      </c>
      <c r="D64" s="121" t="s">
        <v>592</v>
      </c>
      <c r="E64" s="109" t="s">
        <v>593</v>
      </c>
      <c r="F64" s="109" t="s">
        <v>594</v>
      </c>
      <c r="G64" s="122" t="s">
        <v>595</v>
      </c>
      <c r="H64" s="132"/>
      <c r="I64" s="123" t="s">
        <v>596</v>
      </c>
      <c r="J64" s="148"/>
      <c r="K64"/>
    </row>
    <row r="65" spans="1:11" ht="12.75">
      <c r="A65" s="124" t="s">
        <v>118</v>
      </c>
      <c r="B65" s="125"/>
      <c r="C65" s="126" t="s">
        <v>98</v>
      </c>
      <c r="D65" s="127" t="s">
        <v>605</v>
      </c>
      <c r="E65" s="128" t="s">
        <v>679</v>
      </c>
      <c r="F65" s="128" t="s">
        <v>584</v>
      </c>
      <c r="G65" s="129" t="s">
        <v>662</v>
      </c>
      <c r="H65" s="131" t="s">
        <v>598</v>
      </c>
      <c r="I65" s="130" t="s">
        <v>599</v>
      </c>
      <c r="J65" s="148"/>
      <c r="K65"/>
    </row>
    <row r="66" spans="1:11" ht="12.75">
      <c r="A66" s="118" t="s">
        <v>663</v>
      </c>
      <c r="B66" s="119">
        <v>39</v>
      </c>
      <c r="C66" s="120" t="s">
        <v>544</v>
      </c>
      <c r="D66" s="121" t="s">
        <v>664</v>
      </c>
      <c r="E66" s="109" t="s">
        <v>665</v>
      </c>
      <c r="F66" s="109" t="s">
        <v>666</v>
      </c>
      <c r="G66" s="122" t="s">
        <v>667</v>
      </c>
      <c r="H66" s="132"/>
      <c r="I66" s="123" t="s">
        <v>668</v>
      </c>
      <c r="J66" s="148"/>
      <c r="K66"/>
    </row>
    <row r="67" spans="1:11" ht="12.75">
      <c r="A67" s="124" t="s">
        <v>99</v>
      </c>
      <c r="B67" s="125"/>
      <c r="C67" s="126" t="s">
        <v>100</v>
      </c>
      <c r="D67" s="127" t="s">
        <v>703</v>
      </c>
      <c r="E67" s="128" t="s">
        <v>685</v>
      </c>
      <c r="F67" s="128" t="s">
        <v>704</v>
      </c>
      <c r="G67" s="129" t="s">
        <v>648</v>
      </c>
      <c r="H67" s="131"/>
      <c r="I67" s="130" t="s">
        <v>671</v>
      </c>
      <c r="J67" s="148"/>
      <c r="K67"/>
    </row>
    <row r="68" spans="1:11" ht="12.75">
      <c r="A68" s="118" t="s">
        <v>672</v>
      </c>
      <c r="B68" s="119">
        <v>60</v>
      </c>
      <c r="C68" s="120" t="s">
        <v>560</v>
      </c>
      <c r="D68" s="121" t="s">
        <v>673</v>
      </c>
      <c r="E68" s="109" t="s">
        <v>674</v>
      </c>
      <c r="F68" s="109" t="s">
        <v>675</v>
      </c>
      <c r="G68" s="122" t="s">
        <v>676</v>
      </c>
      <c r="H68" s="132"/>
      <c r="I68" s="123" t="s">
        <v>668</v>
      </c>
      <c r="J68" s="148"/>
      <c r="K68"/>
    </row>
    <row r="69" spans="1:11" ht="12.75">
      <c r="A69" s="124" t="s">
        <v>144</v>
      </c>
      <c r="B69" s="125"/>
      <c r="C69" s="126" t="s">
        <v>6</v>
      </c>
      <c r="D69" s="127" t="s">
        <v>771</v>
      </c>
      <c r="E69" s="128" t="s">
        <v>772</v>
      </c>
      <c r="F69" s="128" t="s">
        <v>772</v>
      </c>
      <c r="G69" s="129" t="s">
        <v>614</v>
      </c>
      <c r="H69" s="131"/>
      <c r="I69" s="130" t="s">
        <v>671</v>
      </c>
      <c r="J69" s="148"/>
      <c r="K69"/>
    </row>
    <row r="70" spans="1:11" ht="12.75">
      <c r="A70" s="118" t="s">
        <v>678</v>
      </c>
      <c r="B70" s="119">
        <v>35</v>
      </c>
      <c r="C70" s="120" t="s">
        <v>540</v>
      </c>
      <c r="D70" s="121" t="s">
        <v>600</v>
      </c>
      <c r="E70" s="109" t="s">
        <v>601</v>
      </c>
      <c r="F70" s="109" t="s">
        <v>602</v>
      </c>
      <c r="G70" s="122" t="s">
        <v>603</v>
      </c>
      <c r="H70" s="132"/>
      <c r="I70" s="123" t="s">
        <v>604</v>
      </c>
      <c r="J70" s="148"/>
      <c r="K70"/>
    </row>
    <row r="71" spans="1:11" ht="12.75">
      <c r="A71" s="124" t="s">
        <v>84</v>
      </c>
      <c r="B71" s="125"/>
      <c r="C71" s="126" t="s">
        <v>117</v>
      </c>
      <c r="D71" s="127" t="s">
        <v>773</v>
      </c>
      <c r="E71" s="128" t="s">
        <v>774</v>
      </c>
      <c r="F71" s="128" t="s">
        <v>767</v>
      </c>
      <c r="G71" s="129" t="s">
        <v>680</v>
      </c>
      <c r="H71" s="131"/>
      <c r="I71" s="130" t="s">
        <v>607</v>
      </c>
      <c r="J71" s="148"/>
      <c r="K71"/>
    </row>
    <row r="72" spans="1:11" ht="12.75">
      <c r="A72" s="221" t="s">
        <v>900</v>
      </c>
      <c r="B72" s="222">
        <v>8</v>
      </c>
      <c r="C72" s="223" t="s">
        <v>529</v>
      </c>
      <c r="D72" s="224" t="s">
        <v>801</v>
      </c>
      <c r="E72" s="225" t="s">
        <v>802</v>
      </c>
      <c r="F72" s="225" t="s">
        <v>803</v>
      </c>
      <c r="G72" s="226" t="s">
        <v>901</v>
      </c>
      <c r="H72" s="227"/>
      <c r="I72" s="228" t="s">
        <v>902</v>
      </c>
      <c r="J72" s="148"/>
      <c r="K72"/>
    </row>
    <row r="73" spans="1:11" ht="12.75">
      <c r="A73" s="229" t="s">
        <v>99</v>
      </c>
      <c r="B73" s="230"/>
      <c r="C73" s="231" t="s">
        <v>97</v>
      </c>
      <c r="D73" s="232" t="s">
        <v>409</v>
      </c>
      <c r="E73" s="233" t="s">
        <v>409</v>
      </c>
      <c r="F73" s="233" t="s">
        <v>409</v>
      </c>
      <c r="G73" s="234" t="s">
        <v>832</v>
      </c>
      <c r="H73" s="235"/>
      <c r="I73" s="236" t="s">
        <v>903</v>
      </c>
      <c r="J73" s="148"/>
      <c r="K73"/>
    </row>
    <row r="74" spans="1:11" ht="12.75">
      <c r="A74" s="118" t="s">
        <v>904</v>
      </c>
      <c r="B74" s="119">
        <v>48</v>
      </c>
      <c r="C74" s="120" t="s">
        <v>553</v>
      </c>
      <c r="D74" s="121" t="s">
        <v>681</v>
      </c>
      <c r="E74" s="109" t="s">
        <v>609</v>
      </c>
      <c r="F74" s="109" t="s">
        <v>682</v>
      </c>
      <c r="G74" s="122" t="s">
        <v>683</v>
      </c>
      <c r="H74" s="132"/>
      <c r="I74" s="123" t="s">
        <v>684</v>
      </c>
      <c r="J74" s="148"/>
      <c r="K74"/>
    </row>
    <row r="75" spans="1:11" ht="12.75">
      <c r="A75" s="124" t="s">
        <v>144</v>
      </c>
      <c r="B75" s="125"/>
      <c r="C75" s="126" t="s">
        <v>43</v>
      </c>
      <c r="D75" s="127" t="s">
        <v>775</v>
      </c>
      <c r="E75" s="128" t="s">
        <v>776</v>
      </c>
      <c r="F75" s="128" t="s">
        <v>777</v>
      </c>
      <c r="G75" s="129" t="s">
        <v>686</v>
      </c>
      <c r="H75" s="131"/>
      <c r="I75" s="130" t="s">
        <v>687</v>
      </c>
      <c r="J75" s="148"/>
      <c r="K75"/>
    </row>
    <row r="76" spans="1:11" ht="12.75">
      <c r="A76" s="118" t="s">
        <v>905</v>
      </c>
      <c r="B76" s="119">
        <v>33</v>
      </c>
      <c r="C76" s="120" t="s">
        <v>538</v>
      </c>
      <c r="D76" s="121" t="s">
        <v>608</v>
      </c>
      <c r="E76" s="109" t="s">
        <v>609</v>
      </c>
      <c r="F76" s="109" t="s">
        <v>610</v>
      </c>
      <c r="G76" s="122" t="s">
        <v>611</v>
      </c>
      <c r="H76" s="132"/>
      <c r="I76" s="123" t="s">
        <v>612</v>
      </c>
      <c r="J76" s="148"/>
      <c r="K76"/>
    </row>
    <row r="77" spans="1:11" ht="12.75">
      <c r="A77" s="124" t="s">
        <v>103</v>
      </c>
      <c r="B77" s="125"/>
      <c r="C77" s="126" t="s">
        <v>117</v>
      </c>
      <c r="D77" s="127" t="s">
        <v>778</v>
      </c>
      <c r="E77" s="128" t="s">
        <v>779</v>
      </c>
      <c r="F77" s="128" t="s">
        <v>780</v>
      </c>
      <c r="G77" s="129" t="s">
        <v>688</v>
      </c>
      <c r="H77" s="131"/>
      <c r="I77" s="130" t="s">
        <v>613</v>
      </c>
      <c r="J77" s="148"/>
      <c r="K77"/>
    </row>
    <row r="78" spans="1:11" ht="12.75">
      <c r="A78" s="118" t="s">
        <v>906</v>
      </c>
      <c r="B78" s="119">
        <v>49</v>
      </c>
      <c r="C78" s="120" t="s">
        <v>554</v>
      </c>
      <c r="D78" s="121" t="s">
        <v>689</v>
      </c>
      <c r="E78" s="109" t="s">
        <v>690</v>
      </c>
      <c r="F78" s="109" t="s">
        <v>691</v>
      </c>
      <c r="G78" s="122" t="s">
        <v>692</v>
      </c>
      <c r="H78" s="132"/>
      <c r="I78" s="123" t="s">
        <v>693</v>
      </c>
      <c r="J78" s="148"/>
      <c r="K78"/>
    </row>
    <row r="79" spans="1:11" ht="12.75">
      <c r="A79" s="124" t="s">
        <v>144</v>
      </c>
      <c r="B79" s="125"/>
      <c r="C79" s="126" t="s">
        <v>9</v>
      </c>
      <c r="D79" s="127" t="s">
        <v>781</v>
      </c>
      <c r="E79" s="128" t="s">
        <v>768</v>
      </c>
      <c r="F79" s="128" t="s">
        <v>782</v>
      </c>
      <c r="G79" s="129" t="s">
        <v>695</v>
      </c>
      <c r="H79" s="131"/>
      <c r="I79" s="130" t="s">
        <v>696</v>
      </c>
      <c r="J79" s="148"/>
      <c r="K79"/>
    </row>
    <row r="80" spans="1:11" ht="12.75">
      <c r="A80" s="118" t="s">
        <v>907</v>
      </c>
      <c r="B80" s="119">
        <v>55</v>
      </c>
      <c r="C80" s="120" t="s">
        <v>556</v>
      </c>
      <c r="D80" s="121" t="s">
        <v>697</v>
      </c>
      <c r="E80" s="109" t="s">
        <v>698</v>
      </c>
      <c r="F80" s="109" t="s">
        <v>699</v>
      </c>
      <c r="G80" s="122" t="s">
        <v>700</v>
      </c>
      <c r="H80" s="132"/>
      <c r="I80" s="123" t="s">
        <v>701</v>
      </c>
      <c r="J80" s="148"/>
      <c r="K80"/>
    </row>
    <row r="81" spans="1:11" ht="12.75">
      <c r="A81" s="124" t="s">
        <v>144</v>
      </c>
      <c r="B81" s="125"/>
      <c r="C81" s="126" t="s">
        <v>264</v>
      </c>
      <c r="D81" s="127" t="s">
        <v>783</v>
      </c>
      <c r="E81" s="128" t="s">
        <v>775</v>
      </c>
      <c r="F81" s="128" t="s">
        <v>784</v>
      </c>
      <c r="G81" s="129" t="s">
        <v>704</v>
      </c>
      <c r="H81" s="131"/>
      <c r="I81" s="130" t="s">
        <v>705</v>
      </c>
      <c r="J81" s="148"/>
      <c r="K81"/>
    </row>
    <row r="82" spans="1:11" ht="12.75">
      <c r="A82" s="118" t="s">
        <v>908</v>
      </c>
      <c r="B82" s="119">
        <v>38</v>
      </c>
      <c r="C82" s="120" t="s">
        <v>543</v>
      </c>
      <c r="D82" s="121" t="s">
        <v>706</v>
      </c>
      <c r="E82" s="109" t="s">
        <v>707</v>
      </c>
      <c r="F82" s="109" t="s">
        <v>708</v>
      </c>
      <c r="G82" s="122" t="s">
        <v>709</v>
      </c>
      <c r="H82" s="132"/>
      <c r="I82" s="123" t="s">
        <v>710</v>
      </c>
      <c r="J82" s="148"/>
      <c r="K82"/>
    </row>
    <row r="83" spans="1:11" ht="12.75">
      <c r="A83" s="124" t="s">
        <v>99</v>
      </c>
      <c r="B83" s="125"/>
      <c r="C83" s="126" t="s">
        <v>105</v>
      </c>
      <c r="D83" s="127" t="s">
        <v>785</v>
      </c>
      <c r="E83" s="128" t="s">
        <v>786</v>
      </c>
      <c r="F83" s="128" t="s">
        <v>787</v>
      </c>
      <c r="G83" s="129" t="s">
        <v>702</v>
      </c>
      <c r="H83" s="131"/>
      <c r="I83" s="130" t="s">
        <v>711</v>
      </c>
      <c r="J83" s="148"/>
      <c r="K83"/>
    </row>
    <row r="84" spans="1:11" ht="12.75">
      <c r="A84" s="118" t="s">
        <v>909</v>
      </c>
      <c r="B84" s="119">
        <v>58</v>
      </c>
      <c r="C84" s="120" t="s">
        <v>531</v>
      </c>
      <c r="D84" s="121" t="s">
        <v>712</v>
      </c>
      <c r="E84" s="109" t="s">
        <v>713</v>
      </c>
      <c r="F84" s="109" t="s">
        <v>714</v>
      </c>
      <c r="G84" s="122" t="s">
        <v>715</v>
      </c>
      <c r="H84" s="132"/>
      <c r="I84" s="123" t="s">
        <v>716</v>
      </c>
      <c r="J84" s="148"/>
      <c r="K84"/>
    </row>
    <row r="85" spans="1:11" ht="12.75">
      <c r="A85" s="124" t="s">
        <v>144</v>
      </c>
      <c r="B85" s="125"/>
      <c r="C85" s="126" t="s">
        <v>39</v>
      </c>
      <c r="D85" s="127" t="s">
        <v>788</v>
      </c>
      <c r="E85" s="128" t="s">
        <v>785</v>
      </c>
      <c r="F85" s="128" t="s">
        <v>789</v>
      </c>
      <c r="G85" s="129" t="s">
        <v>685</v>
      </c>
      <c r="H85" s="131"/>
      <c r="I85" s="130" t="s">
        <v>717</v>
      </c>
      <c r="J85" s="148"/>
      <c r="K85"/>
    </row>
    <row r="86" spans="1:11" ht="12.75">
      <c r="A86" s="118" t="s">
        <v>910</v>
      </c>
      <c r="B86" s="119">
        <v>50</v>
      </c>
      <c r="C86" s="120" t="s">
        <v>555</v>
      </c>
      <c r="D86" s="121" t="s">
        <v>718</v>
      </c>
      <c r="E86" s="109" t="s">
        <v>719</v>
      </c>
      <c r="F86" s="109" t="s">
        <v>720</v>
      </c>
      <c r="G86" s="122" t="s">
        <v>721</v>
      </c>
      <c r="H86" s="132"/>
      <c r="I86" s="123" t="s">
        <v>722</v>
      </c>
      <c r="J86" s="148"/>
      <c r="K86"/>
    </row>
    <row r="87" spans="1:11" ht="12.75">
      <c r="A87" s="124" t="s">
        <v>144</v>
      </c>
      <c r="B87" s="125"/>
      <c r="C87" s="126" t="s">
        <v>6</v>
      </c>
      <c r="D87" s="127" t="s">
        <v>790</v>
      </c>
      <c r="E87" s="128" t="s">
        <v>791</v>
      </c>
      <c r="F87" s="128" t="s">
        <v>792</v>
      </c>
      <c r="G87" s="129" t="s">
        <v>723</v>
      </c>
      <c r="H87" s="131"/>
      <c r="I87" s="130" t="s">
        <v>724</v>
      </c>
      <c r="J87" s="148"/>
      <c r="K87"/>
    </row>
    <row r="88" spans="1:11" ht="12.75">
      <c r="A88" s="118" t="s">
        <v>911</v>
      </c>
      <c r="B88" s="119">
        <v>47</v>
      </c>
      <c r="C88" s="120" t="s">
        <v>552</v>
      </c>
      <c r="D88" s="121" t="s">
        <v>725</v>
      </c>
      <c r="E88" s="109" t="s">
        <v>726</v>
      </c>
      <c r="F88" s="109" t="s">
        <v>727</v>
      </c>
      <c r="G88" s="122" t="s">
        <v>728</v>
      </c>
      <c r="H88" s="132"/>
      <c r="I88" s="123" t="s">
        <v>729</v>
      </c>
      <c r="J88" s="148"/>
      <c r="K88"/>
    </row>
    <row r="89" spans="1:11" ht="12.75">
      <c r="A89" s="124" t="s">
        <v>144</v>
      </c>
      <c r="B89" s="125"/>
      <c r="C89" s="126" t="s">
        <v>248</v>
      </c>
      <c r="D89" s="127" t="s">
        <v>793</v>
      </c>
      <c r="E89" s="128" t="s">
        <v>794</v>
      </c>
      <c r="F89" s="128" t="s">
        <v>795</v>
      </c>
      <c r="G89" s="129" t="s">
        <v>730</v>
      </c>
      <c r="H89" s="131"/>
      <c r="I89" s="130" t="s">
        <v>731</v>
      </c>
      <c r="J89" s="148"/>
      <c r="K89"/>
    </row>
    <row r="90" spans="1:11" ht="12.75">
      <c r="A90" s="221" t="s">
        <v>912</v>
      </c>
      <c r="B90" s="222">
        <v>21</v>
      </c>
      <c r="C90" s="223" t="s">
        <v>532</v>
      </c>
      <c r="D90" s="224" t="s">
        <v>804</v>
      </c>
      <c r="E90" s="225" t="s">
        <v>805</v>
      </c>
      <c r="F90" s="225" t="s">
        <v>806</v>
      </c>
      <c r="G90" s="226" t="s">
        <v>913</v>
      </c>
      <c r="H90" s="227"/>
      <c r="I90" s="228" t="s">
        <v>914</v>
      </c>
      <c r="J90" s="148"/>
      <c r="K90"/>
    </row>
    <row r="91" spans="1:11" ht="12.75">
      <c r="A91" s="229" t="s">
        <v>84</v>
      </c>
      <c r="B91" s="230"/>
      <c r="C91" s="231" t="s">
        <v>50</v>
      </c>
      <c r="D91" s="232" t="s">
        <v>517</v>
      </c>
      <c r="E91" s="233" t="s">
        <v>517</v>
      </c>
      <c r="F91" s="233" t="s">
        <v>597</v>
      </c>
      <c r="G91" s="234" t="s">
        <v>815</v>
      </c>
      <c r="H91" s="235"/>
      <c r="I91" s="236" t="s">
        <v>915</v>
      </c>
      <c r="J91" s="148"/>
      <c r="K91"/>
    </row>
    <row r="92" spans="1:11" ht="12.75">
      <c r="A92" s="118" t="s">
        <v>916</v>
      </c>
      <c r="B92" s="119">
        <v>53</v>
      </c>
      <c r="C92" s="120" t="s">
        <v>558</v>
      </c>
      <c r="D92" s="121" t="s">
        <v>732</v>
      </c>
      <c r="E92" s="109" t="s">
        <v>733</v>
      </c>
      <c r="F92" s="109" t="s">
        <v>734</v>
      </c>
      <c r="G92" s="122" t="s">
        <v>735</v>
      </c>
      <c r="H92" s="132"/>
      <c r="I92" s="123" t="s">
        <v>736</v>
      </c>
      <c r="J92" s="148"/>
      <c r="K92"/>
    </row>
    <row r="93" spans="1:11" ht="12.75">
      <c r="A93" s="124" t="s">
        <v>144</v>
      </c>
      <c r="B93" s="125"/>
      <c r="C93" s="126" t="s">
        <v>42</v>
      </c>
      <c r="D93" s="127" t="s">
        <v>796</v>
      </c>
      <c r="E93" s="128" t="s">
        <v>797</v>
      </c>
      <c r="F93" s="128" t="s">
        <v>798</v>
      </c>
      <c r="G93" s="129" t="s">
        <v>737</v>
      </c>
      <c r="H93" s="131" t="s">
        <v>598</v>
      </c>
      <c r="I93" s="130" t="s">
        <v>738</v>
      </c>
      <c r="J93" s="148"/>
      <c r="K93"/>
    </row>
    <row r="94" spans="1:11" ht="12.75">
      <c r="A94" s="118" t="s">
        <v>917</v>
      </c>
      <c r="B94" s="119">
        <v>25</v>
      </c>
      <c r="C94" s="120" t="s">
        <v>519</v>
      </c>
      <c r="D94" s="121" t="s">
        <v>520</v>
      </c>
      <c r="E94" s="109" t="s">
        <v>521</v>
      </c>
      <c r="F94" s="109" t="s">
        <v>522</v>
      </c>
      <c r="G94" s="122" t="s">
        <v>523</v>
      </c>
      <c r="H94" s="132"/>
      <c r="I94" s="123" t="s">
        <v>524</v>
      </c>
      <c r="J94" s="148"/>
      <c r="K94"/>
    </row>
    <row r="95" spans="1:11" ht="12.75">
      <c r="A95" s="124" t="s">
        <v>129</v>
      </c>
      <c r="B95" s="125"/>
      <c r="C95" s="126" t="s">
        <v>121</v>
      </c>
      <c r="D95" s="127" t="s">
        <v>766</v>
      </c>
      <c r="E95" s="128" t="s">
        <v>627</v>
      </c>
      <c r="F95" s="128" t="s">
        <v>694</v>
      </c>
      <c r="G95" s="129" t="s">
        <v>918</v>
      </c>
      <c r="H95" s="131"/>
      <c r="I95" s="130" t="s">
        <v>526</v>
      </c>
      <c r="J95" s="148"/>
      <c r="K95"/>
    </row>
    <row r="96" spans="1:11" ht="12.75">
      <c r="A96" s="221" t="s">
        <v>919</v>
      </c>
      <c r="B96" s="222">
        <v>57</v>
      </c>
      <c r="C96" s="223" t="s">
        <v>537</v>
      </c>
      <c r="D96" s="224" t="s">
        <v>812</v>
      </c>
      <c r="E96" s="225" t="s">
        <v>813</v>
      </c>
      <c r="F96" s="225" t="s">
        <v>814</v>
      </c>
      <c r="G96" s="226" t="s">
        <v>920</v>
      </c>
      <c r="H96" s="227"/>
      <c r="I96" s="228" t="s">
        <v>921</v>
      </c>
      <c r="J96" s="148"/>
      <c r="K96"/>
    </row>
    <row r="97" spans="1:11" ht="12.75">
      <c r="A97" s="229" t="s">
        <v>140</v>
      </c>
      <c r="B97" s="230"/>
      <c r="C97" s="231" t="s">
        <v>28</v>
      </c>
      <c r="D97" s="232" t="s">
        <v>815</v>
      </c>
      <c r="E97" s="233" t="s">
        <v>816</v>
      </c>
      <c r="F97" s="233" t="s">
        <v>817</v>
      </c>
      <c r="G97" s="234" t="s">
        <v>922</v>
      </c>
      <c r="H97" s="235"/>
      <c r="I97" s="236" t="s">
        <v>923</v>
      </c>
      <c r="J97" s="148"/>
      <c r="K97"/>
    </row>
    <row r="98" spans="1:11" ht="12.75">
      <c r="A98" s="118" t="s">
        <v>924</v>
      </c>
      <c r="B98" s="119">
        <v>54</v>
      </c>
      <c r="C98" s="120" t="s">
        <v>559</v>
      </c>
      <c r="D98" s="121" t="s">
        <v>739</v>
      </c>
      <c r="E98" s="109" t="s">
        <v>740</v>
      </c>
      <c r="F98" s="109" t="s">
        <v>741</v>
      </c>
      <c r="G98" s="122" t="s">
        <v>742</v>
      </c>
      <c r="H98" s="132"/>
      <c r="I98" s="123" t="s">
        <v>743</v>
      </c>
      <c r="J98" s="148"/>
      <c r="K98"/>
    </row>
    <row r="99" spans="1:11" ht="12.75">
      <c r="A99" s="124" t="s">
        <v>144</v>
      </c>
      <c r="B99" s="125"/>
      <c r="C99" s="126" t="s">
        <v>50</v>
      </c>
      <c r="D99" s="127" t="s">
        <v>799</v>
      </c>
      <c r="E99" s="128" t="s">
        <v>800</v>
      </c>
      <c r="F99" s="128" t="s">
        <v>799</v>
      </c>
      <c r="G99" s="129" t="s">
        <v>744</v>
      </c>
      <c r="H99" s="131"/>
      <c r="I99" s="130" t="s">
        <v>745</v>
      </c>
      <c r="J99" s="148"/>
      <c r="K99"/>
    </row>
    <row r="100" spans="1:11" ht="12.75">
      <c r="A100" s="221" t="s">
        <v>925</v>
      </c>
      <c r="B100" s="222">
        <v>45</v>
      </c>
      <c r="C100" s="223" t="s">
        <v>550</v>
      </c>
      <c r="D100" s="224" t="s">
        <v>825</v>
      </c>
      <c r="E100" s="225" t="s">
        <v>690</v>
      </c>
      <c r="F100" s="225" t="s">
        <v>926</v>
      </c>
      <c r="G100" s="226" t="s">
        <v>927</v>
      </c>
      <c r="H100" s="227"/>
      <c r="I100" s="228" t="s">
        <v>928</v>
      </c>
      <c r="J100" s="148"/>
      <c r="K100"/>
    </row>
    <row r="101" spans="1:11" ht="12.75">
      <c r="A101" s="229" t="s">
        <v>134</v>
      </c>
      <c r="B101" s="230"/>
      <c r="C101" s="231" t="s">
        <v>241</v>
      </c>
      <c r="D101" s="232" t="s">
        <v>826</v>
      </c>
      <c r="E101" s="233" t="s">
        <v>782</v>
      </c>
      <c r="F101" s="233" t="s">
        <v>929</v>
      </c>
      <c r="G101" s="234" t="s">
        <v>930</v>
      </c>
      <c r="H101" s="235"/>
      <c r="I101" s="236" t="s">
        <v>931</v>
      </c>
      <c r="J101" s="148"/>
      <c r="K101"/>
    </row>
    <row r="102" spans="1:11" ht="12.75">
      <c r="A102" s="221" t="s">
        <v>932</v>
      </c>
      <c r="B102" s="222">
        <v>56</v>
      </c>
      <c r="C102" s="223" t="s">
        <v>545</v>
      </c>
      <c r="D102" s="224" t="s">
        <v>827</v>
      </c>
      <c r="E102" s="225" t="s">
        <v>709</v>
      </c>
      <c r="F102" s="225" t="s">
        <v>926</v>
      </c>
      <c r="G102" s="226" t="s">
        <v>927</v>
      </c>
      <c r="H102" s="227"/>
      <c r="I102" s="228" t="s">
        <v>933</v>
      </c>
      <c r="J102" s="148"/>
      <c r="K102"/>
    </row>
    <row r="103" spans="1:11" ht="12.75">
      <c r="A103" s="229" t="s">
        <v>134</v>
      </c>
      <c r="B103" s="230"/>
      <c r="C103" s="231" t="s">
        <v>269</v>
      </c>
      <c r="D103" s="232" t="s">
        <v>828</v>
      </c>
      <c r="E103" s="233" t="s">
        <v>829</v>
      </c>
      <c r="F103" s="233" t="s">
        <v>929</v>
      </c>
      <c r="G103" s="234" t="s">
        <v>930</v>
      </c>
      <c r="H103" s="235"/>
      <c r="I103" s="236" t="s">
        <v>934</v>
      </c>
      <c r="J103" s="148"/>
      <c r="K103"/>
    </row>
    <row r="104" spans="1:11" ht="12.75">
      <c r="A104" s="221" t="s">
        <v>935</v>
      </c>
      <c r="B104" s="222">
        <v>36</v>
      </c>
      <c r="C104" s="223" t="s">
        <v>541</v>
      </c>
      <c r="D104" s="224" t="s">
        <v>823</v>
      </c>
      <c r="E104" s="225" t="s">
        <v>824</v>
      </c>
      <c r="F104" s="225" t="s">
        <v>936</v>
      </c>
      <c r="G104" s="226" t="s">
        <v>937</v>
      </c>
      <c r="H104" s="227"/>
      <c r="I104" s="228" t="s">
        <v>938</v>
      </c>
      <c r="J104" s="148"/>
      <c r="K104"/>
    </row>
    <row r="105" spans="1:11" ht="12.75">
      <c r="A105" s="229" t="s">
        <v>129</v>
      </c>
      <c r="B105" s="230"/>
      <c r="C105" s="231" t="s">
        <v>97</v>
      </c>
      <c r="D105" s="232" t="s">
        <v>777</v>
      </c>
      <c r="E105" s="233" t="s">
        <v>777</v>
      </c>
      <c r="F105" s="233" t="s">
        <v>939</v>
      </c>
      <c r="G105" s="234" t="s">
        <v>940</v>
      </c>
      <c r="H105" s="235"/>
      <c r="I105" s="236" t="s">
        <v>941</v>
      </c>
      <c r="J105" s="148"/>
      <c r="K105"/>
    </row>
    <row r="106" spans="1:11" ht="12.75">
      <c r="A106" s="221" t="s">
        <v>942</v>
      </c>
      <c r="B106" s="222">
        <v>52</v>
      </c>
      <c r="C106" s="223" t="s">
        <v>557</v>
      </c>
      <c r="D106" s="224" t="s">
        <v>830</v>
      </c>
      <c r="E106" s="225" t="s">
        <v>831</v>
      </c>
      <c r="F106" s="225" t="s">
        <v>943</v>
      </c>
      <c r="G106" s="226" t="s">
        <v>944</v>
      </c>
      <c r="H106" s="227"/>
      <c r="I106" s="228" t="s">
        <v>945</v>
      </c>
      <c r="J106" s="148"/>
      <c r="K106"/>
    </row>
    <row r="107" spans="1:11" ht="12.75">
      <c r="A107" s="229" t="s">
        <v>144</v>
      </c>
      <c r="B107" s="230"/>
      <c r="C107" s="231" t="s">
        <v>28</v>
      </c>
      <c r="D107" s="232" t="s">
        <v>832</v>
      </c>
      <c r="E107" s="233" t="s">
        <v>833</v>
      </c>
      <c r="F107" s="233" t="s">
        <v>946</v>
      </c>
      <c r="G107" s="234" t="s">
        <v>947</v>
      </c>
      <c r="H107" s="235"/>
      <c r="I107" s="236" t="s">
        <v>948</v>
      </c>
      <c r="J107" s="148"/>
      <c r="K107"/>
    </row>
    <row r="108" spans="1:11" ht="12.75">
      <c r="A108" s="221" t="s">
        <v>949</v>
      </c>
      <c r="B108" s="222">
        <v>3</v>
      </c>
      <c r="C108" s="223" t="s">
        <v>527</v>
      </c>
      <c r="D108" s="224" t="s">
        <v>950</v>
      </c>
      <c r="E108" s="225" t="s">
        <v>951</v>
      </c>
      <c r="F108" s="225" t="s">
        <v>952</v>
      </c>
      <c r="G108" s="226" t="s">
        <v>901</v>
      </c>
      <c r="H108" s="227"/>
      <c r="I108" s="228" t="s">
        <v>953</v>
      </c>
      <c r="J108" s="148"/>
      <c r="K108"/>
    </row>
    <row r="109" spans="1:11" ht="12.75">
      <c r="A109" s="229" t="s">
        <v>99</v>
      </c>
      <c r="B109" s="230"/>
      <c r="C109" s="231" t="s">
        <v>100</v>
      </c>
      <c r="D109" s="232" t="s">
        <v>954</v>
      </c>
      <c r="E109" s="233" t="s">
        <v>955</v>
      </c>
      <c r="F109" s="233" t="s">
        <v>785</v>
      </c>
      <c r="G109" s="234" t="s">
        <v>832</v>
      </c>
      <c r="H109" s="235"/>
      <c r="I109" s="236" t="s">
        <v>956</v>
      </c>
      <c r="J109" s="148"/>
      <c r="K109"/>
    </row>
    <row r="110" spans="1:11" ht="12.75">
      <c r="A110" s="221" t="s">
        <v>957</v>
      </c>
      <c r="B110" s="222">
        <v>59</v>
      </c>
      <c r="C110" s="223" t="s">
        <v>528</v>
      </c>
      <c r="D110" s="224" t="s">
        <v>834</v>
      </c>
      <c r="E110" s="225" t="s">
        <v>958</v>
      </c>
      <c r="F110" s="225" t="s">
        <v>959</v>
      </c>
      <c r="G110" s="226" t="s">
        <v>920</v>
      </c>
      <c r="H110" s="227"/>
      <c r="I110" s="228" t="s">
        <v>960</v>
      </c>
      <c r="J110" s="148"/>
      <c r="K110"/>
    </row>
    <row r="111" spans="1:11" ht="12.75">
      <c r="A111" s="229" t="s">
        <v>140</v>
      </c>
      <c r="B111" s="230"/>
      <c r="C111" s="231" t="s">
        <v>18</v>
      </c>
      <c r="D111" s="232" t="s">
        <v>835</v>
      </c>
      <c r="E111" s="233" t="s">
        <v>961</v>
      </c>
      <c r="F111" s="233" t="s">
        <v>962</v>
      </c>
      <c r="G111" s="234" t="s">
        <v>922</v>
      </c>
      <c r="H111" s="235"/>
      <c r="I111" s="236" t="s">
        <v>963</v>
      </c>
      <c r="J111" s="148"/>
      <c r="K111"/>
    </row>
    <row r="112" spans="1:11" ht="12.75">
      <c r="A112" s="118"/>
      <c r="B112" s="119">
        <v>28</v>
      </c>
      <c r="C112" s="120" t="s">
        <v>533</v>
      </c>
      <c r="D112" s="121" t="s">
        <v>807</v>
      </c>
      <c r="E112" s="109" t="s">
        <v>808</v>
      </c>
      <c r="F112" s="109" t="s">
        <v>809</v>
      </c>
      <c r="G112" s="109"/>
      <c r="H112" s="196" t="s">
        <v>810</v>
      </c>
      <c r="I112" s="197"/>
      <c r="J112" s="148"/>
      <c r="K112"/>
    </row>
    <row r="113" spans="1:11" ht="12.75">
      <c r="A113" s="124" t="s">
        <v>140</v>
      </c>
      <c r="B113" s="125"/>
      <c r="C113" s="126" t="s">
        <v>18</v>
      </c>
      <c r="D113" s="127" t="s">
        <v>811</v>
      </c>
      <c r="E113" s="128" t="s">
        <v>658</v>
      </c>
      <c r="F113" s="128" t="s">
        <v>615</v>
      </c>
      <c r="G113" s="128"/>
      <c r="H113" s="198"/>
      <c r="I113" s="157"/>
      <c r="J113" s="148"/>
      <c r="K113"/>
    </row>
    <row r="114" spans="1:11" ht="12.75">
      <c r="A114" s="118"/>
      <c r="B114" s="119">
        <v>9</v>
      </c>
      <c r="C114" s="120" t="s">
        <v>530</v>
      </c>
      <c r="D114" s="121" t="s">
        <v>818</v>
      </c>
      <c r="E114" s="109" t="s">
        <v>819</v>
      </c>
      <c r="F114" s="109"/>
      <c r="G114" s="109"/>
      <c r="H114" s="196" t="s">
        <v>820</v>
      </c>
      <c r="I114" s="197"/>
      <c r="J114" s="148"/>
      <c r="K114"/>
    </row>
    <row r="115" spans="1:11" ht="12.75">
      <c r="A115" s="124" t="s">
        <v>99</v>
      </c>
      <c r="B115" s="125"/>
      <c r="C115" s="126" t="s">
        <v>105</v>
      </c>
      <c r="D115" s="127" t="s">
        <v>821</v>
      </c>
      <c r="E115" s="128" t="s">
        <v>822</v>
      </c>
      <c r="F115" s="128"/>
      <c r="G115" s="128"/>
      <c r="H115" s="198"/>
      <c r="I115" s="157"/>
      <c r="J115" s="148"/>
      <c r="K115"/>
    </row>
  </sheetData>
  <mergeCells count="5">
    <mergeCell ref="D6:G6"/>
    <mergeCell ref="A2:I2"/>
    <mergeCell ref="A3:I3"/>
    <mergeCell ref="A4:I4"/>
    <mergeCell ref="H6:H7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P115"/>
  <sheetViews>
    <sheetView workbookViewId="0" topLeftCell="A1">
      <selection activeCell="A7" sqref="A7"/>
    </sheetView>
  </sheetViews>
  <sheetFormatPr defaultColWidth="9.140625" defaultRowHeight="12.75"/>
  <cols>
    <col min="1" max="1" width="7.28125" style="114" customWidth="1"/>
    <col min="2" max="2" width="4.28125" style="200" customWidth="1"/>
    <col min="3" max="3" width="22.28125" style="114" customWidth="1"/>
    <col min="4" max="11" width="7.00390625" style="114" customWidth="1"/>
    <col min="12" max="12" width="7.7109375" style="114" customWidth="1"/>
    <col min="13" max="13" width="10.57421875" style="114" customWidth="1"/>
    <col min="14" max="14" width="9.140625" style="205" customWidth="1"/>
    <col min="15" max="16" width="9.140625" style="114" customWidth="1"/>
  </cols>
  <sheetData>
    <row r="1" spans="1:13" ht="8.25" customHeight="1">
      <c r="A1" s="113"/>
      <c r="B1" s="201"/>
      <c r="C1" s="113"/>
      <c r="D1" s="113"/>
      <c r="E1" s="113"/>
      <c r="H1" s="115" t="str">
        <f>Startlist!$F1</f>
        <v> </v>
      </c>
      <c r="I1" s="115"/>
      <c r="J1" s="115"/>
      <c r="K1" s="113"/>
      <c r="L1" s="141"/>
      <c r="M1" s="113"/>
    </row>
    <row r="2" spans="1:13" ht="15.75">
      <c r="A2" s="240" t="str">
        <f>Startlist!$F2</f>
        <v>UKU-Mulgi Ralli 2012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5">
      <c r="A3" s="241" t="str">
        <f>Startlist!$F3</f>
        <v>14.-15.09.2012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">
      <c r="A4" s="241" t="str">
        <f>Startlist!$F4</f>
        <v>Viljandimaa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5">
      <c r="A5" s="117" t="s">
        <v>56</v>
      </c>
      <c r="B5" s="201"/>
      <c r="C5" s="113"/>
      <c r="D5" s="113"/>
      <c r="E5" s="113"/>
      <c r="H5" s="113"/>
      <c r="I5" s="113"/>
      <c r="J5" s="113"/>
      <c r="K5" s="113"/>
      <c r="L5" s="113"/>
      <c r="M5" s="214"/>
    </row>
    <row r="6" spans="1:13" ht="12.75">
      <c r="A6" s="90" t="s">
        <v>64</v>
      </c>
      <c r="B6" s="202" t="s">
        <v>65</v>
      </c>
      <c r="C6" s="84" t="s">
        <v>66</v>
      </c>
      <c r="D6" s="237" t="s">
        <v>114</v>
      </c>
      <c r="E6" s="238"/>
      <c r="F6" s="238"/>
      <c r="G6" s="238"/>
      <c r="H6" s="238"/>
      <c r="I6" s="238"/>
      <c r="J6" s="238"/>
      <c r="K6" s="239"/>
      <c r="L6" s="242" t="s">
        <v>74</v>
      </c>
      <c r="M6" s="82" t="s">
        <v>87</v>
      </c>
    </row>
    <row r="7" spans="1:14" ht="12.75">
      <c r="A7" s="89" t="s">
        <v>89</v>
      </c>
      <c r="B7" s="203"/>
      <c r="C7" s="86" t="s">
        <v>62</v>
      </c>
      <c r="D7" s="87" t="s">
        <v>67</v>
      </c>
      <c r="E7" s="134" t="s">
        <v>68</v>
      </c>
      <c r="F7" s="134" t="s">
        <v>69</v>
      </c>
      <c r="G7" s="134" t="s">
        <v>70</v>
      </c>
      <c r="H7" s="134" t="s">
        <v>71</v>
      </c>
      <c r="I7" s="134" t="s">
        <v>72</v>
      </c>
      <c r="J7" s="134" t="s">
        <v>73</v>
      </c>
      <c r="K7" s="88">
        <v>8</v>
      </c>
      <c r="L7" s="243"/>
      <c r="M7" s="89" t="s">
        <v>88</v>
      </c>
      <c r="N7" s="206"/>
    </row>
    <row r="8" spans="1:16" ht="12.75">
      <c r="A8" s="118" t="s">
        <v>343</v>
      </c>
      <c r="B8" s="119">
        <v>4</v>
      </c>
      <c r="C8" s="120" t="s">
        <v>367</v>
      </c>
      <c r="D8" s="121" t="s">
        <v>368</v>
      </c>
      <c r="E8" s="109" t="s">
        <v>369</v>
      </c>
      <c r="F8" s="109" t="s">
        <v>370</v>
      </c>
      <c r="G8" s="109" t="s">
        <v>371</v>
      </c>
      <c r="H8" s="109" t="s">
        <v>1067</v>
      </c>
      <c r="I8" s="109" t="s">
        <v>1068</v>
      </c>
      <c r="J8" s="109" t="s">
        <v>1224</v>
      </c>
      <c r="K8" s="122" t="s">
        <v>1225</v>
      </c>
      <c r="L8" s="132"/>
      <c r="M8" s="123" t="s">
        <v>1226</v>
      </c>
      <c r="N8" s="215"/>
      <c r="O8"/>
      <c r="P8"/>
    </row>
    <row r="9" spans="1:16" ht="12.75">
      <c r="A9" s="124" t="s">
        <v>99</v>
      </c>
      <c r="B9" s="204"/>
      <c r="C9" s="126" t="s">
        <v>105</v>
      </c>
      <c r="D9" s="127" t="s">
        <v>351</v>
      </c>
      <c r="E9" s="128" t="s">
        <v>363</v>
      </c>
      <c r="F9" s="128" t="s">
        <v>373</v>
      </c>
      <c r="G9" s="128" t="s">
        <v>351</v>
      </c>
      <c r="H9" s="128" t="s">
        <v>364</v>
      </c>
      <c r="I9" s="128" t="s">
        <v>351</v>
      </c>
      <c r="J9" s="128" t="s">
        <v>382</v>
      </c>
      <c r="K9" s="129" t="s">
        <v>351</v>
      </c>
      <c r="L9" s="131"/>
      <c r="M9" s="130" t="s">
        <v>353</v>
      </c>
      <c r="N9" s="215"/>
      <c r="O9"/>
      <c r="P9"/>
    </row>
    <row r="10" spans="1:16" ht="12.75">
      <c r="A10" s="118" t="s">
        <v>1069</v>
      </c>
      <c r="B10" s="119">
        <v>5</v>
      </c>
      <c r="C10" s="120" t="s">
        <v>355</v>
      </c>
      <c r="D10" s="121" t="s">
        <v>356</v>
      </c>
      <c r="E10" s="109" t="s">
        <v>357</v>
      </c>
      <c r="F10" s="109" t="s">
        <v>358</v>
      </c>
      <c r="G10" s="109" t="s">
        <v>359</v>
      </c>
      <c r="H10" s="109" t="s">
        <v>1072</v>
      </c>
      <c r="I10" s="109" t="s">
        <v>1073</v>
      </c>
      <c r="J10" s="109" t="s">
        <v>1227</v>
      </c>
      <c r="K10" s="122" t="s">
        <v>1228</v>
      </c>
      <c r="L10" s="132"/>
      <c r="M10" s="123" t="s">
        <v>1229</v>
      </c>
      <c r="N10" s="215"/>
      <c r="O10"/>
      <c r="P10"/>
    </row>
    <row r="11" spans="1:16" ht="12.75">
      <c r="A11" s="124" t="s">
        <v>99</v>
      </c>
      <c r="B11" s="204"/>
      <c r="C11" s="126" t="s">
        <v>100</v>
      </c>
      <c r="D11" s="127" t="s">
        <v>361</v>
      </c>
      <c r="E11" s="128" t="s">
        <v>362</v>
      </c>
      <c r="F11" s="128" t="s">
        <v>363</v>
      </c>
      <c r="G11" s="128" t="s">
        <v>364</v>
      </c>
      <c r="H11" s="128" t="s">
        <v>373</v>
      </c>
      <c r="I11" s="128" t="s">
        <v>361</v>
      </c>
      <c r="J11" s="128" t="s">
        <v>362</v>
      </c>
      <c r="K11" s="129" t="s">
        <v>382</v>
      </c>
      <c r="L11" s="131"/>
      <c r="M11" s="130" t="s">
        <v>1230</v>
      </c>
      <c r="N11" s="215"/>
      <c r="O11"/>
      <c r="P11"/>
    </row>
    <row r="12" spans="1:16" ht="12.75">
      <c r="A12" s="118" t="s">
        <v>1231</v>
      </c>
      <c r="B12" s="119">
        <v>12</v>
      </c>
      <c r="C12" s="120" t="s">
        <v>394</v>
      </c>
      <c r="D12" s="121" t="s">
        <v>395</v>
      </c>
      <c r="E12" s="109" t="s">
        <v>396</v>
      </c>
      <c r="F12" s="109" t="s">
        <v>397</v>
      </c>
      <c r="G12" s="109" t="s">
        <v>398</v>
      </c>
      <c r="H12" s="109" t="s">
        <v>1099</v>
      </c>
      <c r="I12" s="109" t="s">
        <v>1134</v>
      </c>
      <c r="J12" s="109" t="s">
        <v>1232</v>
      </c>
      <c r="K12" s="122" t="s">
        <v>1233</v>
      </c>
      <c r="L12" s="132"/>
      <c r="M12" s="123" t="s">
        <v>1234</v>
      </c>
      <c r="N12" s="215"/>
      <c r="O12"/>
      <c r="P12"/>
    </row>
    <row r="13" spans="1:16" ht="12.75">
      <c r="A13" s="124" t="s">
        <v>134</v>
      </c>
      <c r="B13" s="204"/>
      <c r="C13" s="126" t="s">
        <v>135</v>
      </c>
      <c r="D13" s="127" t="s">
        <v>400</v>
      </c>
      <c r="E13" s="128" t="s">
        <v>400</v>
      </c>
      <c r="F13" s="128" t="s">
        <v>400</v>
      </c>
      <c r="G13" s="128" t="s">
        <v>400</v>
      </c>
      <c r="H13" s="128" t="s">
        <v>1083</v>
      </c>
      <c r="I13" s="128" t="s">
        <v>1128</v>
      </c>
      <c r="J13" s="128" t="s">
        <v>400</v>
      </c>
      <c r="K13" s="129" t="s">
        <v>428</v>
      </c>
      <c r="L13" s="131"/>
      <c r="M13" s="130" t="s">
        <v>1235</v>
      </c>
      <c r="N13" s="215"/>
      <c r="O13"/>
      <c r="P13"/>
    </row>
    <row r="14" spans="1:16" ht="12.75">
      <c r="A14" s="118" t="s">
        <v>1236</v>
      </c>
      <c r="B14" s="119">
        <v>14</v>
      </c>
      <c r="C14" s="120" t="s">
        <v>412</v>
      </c>
      <c r="D14" s="121" t="s">
        <v>413</v>
      </c>
      <c r="E14" s="109" t="s">
        <v>414</v>
      </c>
      <c r="F14" s="109" t="s">
        <v>415</v>
      </c>
      <c r="G14" s="109" t="s">
        <v>416</v>
      </c>
      <c r="H14" s="109" t="s">
        <v>1074</v>
      </c>
      <c r="I14" s="109" t="s">
        <v>1134</v>
      </c>
      <c r="J14" s="109" t="s">
        <v>1237</v>
      </c>
      <c r="K14" s="122" t="s">
        <v>1238</v>
      </c>
      <c r="L14" s="132"/>
      <c r="M14" s="123" t="s">
        <v>1239</v>
      </c>
      <c r="N14" s="215"/>
      <c r="O14"/>
      <c r="P14"/>
    </row>
    <row r="15" spans="1:16" ht="12.75">
      <c r="A15" s="124" t="s">
        <v>134</v>
      </c>
      <c r="B15" s="204"/>
      <c r="C15" s="126" t="s">
        <v>135</v>
      </c>
      <c r="D15" s="127" t="s">
        <v>757</v>
      </c>
      <c r="E15" s="128" t="s">
        <v>418</v>
      </c>
      <c r="F15" s="128" t="s">
        <v>758</v>
      </c>
      <c r="G15" s="128" t="s">
        <v>418</v>
      </c>
      <c r="H15" s="128" t="s">
        <v>758</v>
      </c>
      <c r="I15" s="128" t="s">
        <v>1128</v>
      </c>
      <c r="J15" s="128" t="s">
        <v>758</v>
      </c>
      <c r="K15" s="129" t="s">
        <v>1095</v>
      </c>
      <c r="L15" s="131"/>
      <c r="M15" s="130" t="s">
        <v>1240</v>
      </c>
      <c r="N15" s="215"/>
      <c r="O15"/>
      <c r="P15"/>
    </row>
    <row r="16" spans="1:16" ht="12.75">
      <c r="A16" s="118" t="s">
        <v>1241</v>
      </c>
      <c r="B16" s="119">
        <v>23</v>
      </c>
      <c r="C16" s="120" t="s">
        <v>431</v>
      </c>
      <c r="D16" s="121" t="s">
        <v>432</v>
      </c>
      <c r="E16" s="109" t="s">
        <v>433</v>
      </c>
      <c r="F16" s="109" t="s">
        <v>434</v>
      </c>
      <c r="G16" s="109" t="s">
        <v>435</v>
      </c>
      <c r="H16" s="109" t="s">
        <v>1101</v>
      </c>
      <c r="I16" s="109" t="s">
        <v>1134</v>
      </c>
      <c r="J16" s="109" t="s">
        <v>1242</v>
      </c>
      <c r="K16" s="122" t="s">
        <v>1243</v>
      </c>
      <c r="L16" s="132"/>
      <c r="M16" s="123" t="s">
        <v>1244</v>
      </c>
      <c r="N16" s="215"/>
      <c r="O16"/>
      <c r="P16"/>
    </row>
    <row r="17" spans="1:16" ht="12.75">
      <c r="A17" s="124" t="s">
        <v>102</v>
      </c>
      <c r="B17" s="204"/>
      <c r="C17" s="126" t="s">
        <v>116</v>
      </c>
      <c r="D17" s="127" t="s">
        <v>454</v>
      </c>
      <c r="E17" s="128" t="s">
        <v>437</v>
      </c>
      <c r="F17" s="128" t="s">
        <v>454</v>
      </c>
      <c r="G17" s="128" t="s">
        <v>427</v>
      </c>
      <c r="H17" s="128" t="s">
        <v>501</v>
      </c>
      <c r="I17" s="128" t="s">
        <v>1128</v>
      </c>
      <c r="J17" s="128" t="s">
        <v>454</v>
      </c>
      <c r="K17" s="129" t="s">
        <v>1109</v>
      </c>
      <c r="L17" s="131"/>
      <c r="M17" s="130" t="s">
        <v>1245</v>
      </c>
      <c r="N17" s="215"/>
      <c r="O17"/>
      <c r="P17"/>
    </row>
    <row r="18" spans="1:16" ht="12.75">
      <c r="A18" s="118" t="s">
        <v>393</v>
      </c>
      <c r="B18" s="119">
        <v>24</v>
      </c>
      <c r="C18" s="120" t="s">
        <v>476</v>
      </c>
      <c r="D18" s="121" t="s">
        <v>477</v>
      </c>
      <c r="E18" s="109" t="s">
        <v>478</v>
      </c>
      <c r="F18" s="109" t="s">
        <v>479</v>
      </c>
      <c r="G18" s="109" t="s">
        <v>480</v>
      </c>
      <c r="H18" s="109" t="s">
        <v>1103</v>
      </c>
      <c r="I18" s="109" t="s">
        <v>1134</v>
      </c>
      <c r="J18" s="109" t="s">
        <v>1246</v>
      </c>
      <c r="K18" s="122" t="s">
        <v>1247</v>
      </c>
      <c r="L18" s="132"/>
      <c r="M18" s="123" t="s">
        <v>1248</v>
      </c>
      <c r="N18" s="215"/>
      <c r="O18"/>
      <c r="P18"/>
    </row>
    <row r="19" spans="1:16" ht="12.75">
      <c r="A19" s="124" t="s">
        <v>129</v>
      </c>
      <c r="B19" s="204"/>
      <c r="C19" s="126" t="s">
        <v>95</v>
      </c>
      <c r="D19" s="127" t="s">
        <v>473</v>
      </c>
      <c r="E19" s="128" t="s">
        <v>491</v>
      </c>
      <c r="F19" s="128" t="s">
        <v>482</v>
      </c>
      <c r="G19" s="128" t="s">
        <v>483</v>
      </c>
      <c r="H19" s="128" t="s">
        <v>1095</v>
      </c>
      <c r="I19" s="128" t="s">
        <v>1128</v>
      </c>
      <c r="J19" s="128" t="s">
        <v>1083</v>
      </c>
      <c r="K19" s="129" t="s">
        <v>418</v>
      </c>
      <c r="L19" s="131"/>
      <c r="M19" s="130" t="s">
        <v>1249</v>
      </c>
      <c r="N19" s="215"/>
      <c r="O19"/>
      <c r="P19"/>
    </row>
    <row r="20" spans="1:16" ht="12.75">
      <c r="A20" s="118" t="s">
        <v>1250</v>
      </c>
      <c r="B20" s="119">
        <v>15</v>
      </c>
      <c r="C20" s="120" t="s">
        <v>458</v>
      </c>
      <c r="D20" s="121" t="s">
        <v>459</v>
      </c>
      <c r="E20" s="109" t="s">
        <v>460</v>
      </c>
      <c r="F20" s="109" t="s">
        <v>461</v>
      </c>
      <c r="G20" s="109" t="s">
        <v>462</v>
      </c>
      <c r="H20" s="109" t="s">
        <v>1102</v>
      </c>
      <c r="I20" s="109" t="s">
        <v>1134</v>
      </c>
      <c r="J20" s="109" t="s">
        <v>1251</v>
      </c>
      <c r="K20" s="122" t="s">
        <v>1252</v>
      </c>
      <c r="L20" s="132"/>
      <c r="M20" s="123" t="s">
        <v>1253</v>
      </c>
      <c r="N20" s="215"/>
      <c r="O20"/>
      <c r="P20"/>
    </row>
    <row r="21" spans="1:16" ht="12.75">
      <c r="A21" s="124" t="s">
        <v>134</v>
      </c>
      <c r="B21" s="204"/>
      <c r="C21" s="126" t="s">
        <v>135</v>
      </c>
      <c r="D21" s="127" t="s">
        <v>759</v>
      </c>
      <c r="E21" s="128" t="s">
        <v>464</v>
      </c>
      <c r="F21" s="128" t="s">
        <v>509</v>
      </c>
      <c r="G21" s="128" t="s">
        <v>464</v>
      </c>
      <c r="H21" s="128" t="s">
        <v>1166</v>
      </c>
      <c r="I21" s="128" t="s">
        <v>1128</v>
      </c>
      <c r="J21" s="128" t="s">
        <v>1166</v>
      </c>
      <c r="K21" s="129" t="s">
        <v>1127</v>
      </c>
      <c r="L21" s="131"/>
      <c r="M21" s="130" t="s">
        <v>1254</v>
      </c>
      <c r="N21" s="215"/>
      <c r="O21"/>
      <c r="P21"/>
    </row>
    <row r="22" spans="1:16" ht="12.75">
      <c r="A22" s="118" t="s">
        <v>1255</v>
      </c>
      <c r="B22" s="119">
        <v>18</v>
      </c>
      <c r="C22" s="120" t="s">
        <v>467</v>
      </c>
      <c r="D22" s="121" t="s">
        <v>468</v>
      </c>
      <c r="E22" s="109" t="s">
        <v>469</v>
      </c>
      <c r="F22" s="109" t="s">
        <v>470</v>
      </c>
      <c r="G22" s="109" t="s">
        <v>471</v>
      </c>
      <c r="H22" s="109" t="s">
        <v>1103</v>
      </c>
      <c r="I22" s="109" t="s">
        <v>1134</v>
      </c>
      <c r="J22" s="109" t="s">
        <v>1256</v>
      </c>
      <c r="K22" s="122" t="s">
        <v>1257</v>
      </c>
      <c r="L22" s="132"/>
      <c r="M22" s="123" t="s">
        <v>1258</v>
      </c>
      <c r="N22" s="215"/>
      <c r="O22"/>
      <c r="P22"/>
    </row>
    <row r="23" spans="1:16" ht="12.75">
      <c r="A23" s="124" t="s">
        <v>84</v>
      </c>
      <c r="B23" s="204"/>
      <c r="C23" s="126" t="s">
        <v>117</v>
      </c>
      <c r="D23" s="127" t="s">
        <v>760</v>
      </c>
      <c r="E23" s="128" t="s">
        <v>473</v>
      </c>
      <c r="F23" s="128" t="s">
        <v>501</v>
      </c>
      <c r="G23" s="128" t="s">
        <v>454</v>
      </c>
      <c r="H23" s="128" t="s">
        <v>454</v>
      </c>
      <c r="I23" s="128" t="s">
        <v>1128</v>
      </c>
      <c r="J23" s="128" t="s">
        <v>501</v>
      </c>
      <c r="K23" s="129" t="s">
        <v>437</v>
      </c>
      <c r="L23" s="131"/>
      <c r="M23" s="130" t="s">
        <v>1259</v>
      </c>
      <c r="N23" s="215"/>
      <c r="O23"/>
      <c r="P23"/>
    </row>
    <row r="24" spans="1:16" ht="12.75">
      <c r="A24" s="118" t="s">
        <v>420</v>
      </c>
      <c r="B24" s="119">
        <v>16</v>
      </c>
      <c r="C24" s="120" t="s">
        <v>421</v>
      </c>
      <c r="D24" s="121" t="s">
        <v>422</v>
      </c>
      <c r="E24" s="109" t="s">
        <v>423</v>
      </c>
      <c r="F24" s="109" t="s">
        <v>424</v>
      </c>
      <c r="G24" s="109" t="s">
        <v>425</v>
      </c>
      <c r="H24" s="109" t="s">
        <v>1100</v>
      </c>
      <c r="I24" s="109" t="s">
        <v>1134</v>
      </c>
      <c r="J24" s="109" t="s">
        <v>1262</v>
      </c>
      <c r="K24" s="122" t="s">
        <v>1263</v>
      </c>
      <c r="L24" s="132"/>
      <c r="M24" s="123" t="s">
        <v>1264</v>
      </c>
      <c r="N24" s="215"/>
      <c r="O24"/>
      <c r="P24"/>
    </row>
    <row r="25" spans="1:16" ht="12.75">
      <c r="A25" s="124" t="s">
        <v>144</v>
      </c>
      <c r="B25" s="204"/>
      <c r="C25" s="126" t="s">
        <v>147</v>
      </c>
      <c r="D25" s="127" t="s">
        <v>428</v>
      </c>
      <c r="E25" s="128" t="s">
        <v>428</v>
      </c>
      <c r="F25" s="128" t="s">
        <v>437</v>
      </c>
      <c r="G25" s="128" t="s">
        <v>428</v>
      </c>
      <c r="H25" s="128" t="s">
        <v>437</v>
      </c>
      <c r="I25" s="128" t="s">
        <v>1128</v>
      </c>
      <c r="J25" s="128" t="s">
        <v>1105</v>
      </c>
      <c r="K25" s="129" t="s">
        <v>1138</v>
      </c>
      <c r="L25" s="131"/>
      <c r="M25" s="130" t="s">
        <v>1265</v>
      </c>
      <c r="N25" s="215"/>
      <c r="O25"/>
      <c r="P25"/>
    </row>
    <row r="26" spans="1:16" ht="12.75">
      <c r="A26" s="118" t="s">
        <v>430</v>
      </c>
      <c r="B26" s="119">
        <v>20</v>
      </c>
      <c r="C26" s="120" t="s">
        <v>448</v>
      </c>
      <c r="D26" s="121" t="s">
        <v>449</v>
      </c>
      <c r="E26" s="109" t="s">
        <v>450</v>
      </c>
      <c r="F26" s="109" t="s">
        <v>451</v>
      </c>
      <c r="G26" s="109" t="s">
        <v>452</v>
      </c>
      <c r="H26" s="109" t="s">
        <v>1104</v>
      </c>
      <c r="I26" s="109" t="s">
        <v>1134</v>
      </c>
      <c r="J26" s="109" t="s">
        <v>1266</v>
      </c>
      <c r="K26" s="122" t="s">
        <v>1267</v>
      </c>
      <c r="L26" s="132"/>
      <c r="M26" s="123" t="s">
        <v>1268</v>
      </c>
      <c r="N26" s="215"/>
      <c r="O26"/>
      <c r="P26"/>
    </row>
    <row r="27" spans="1:16" ht="12.75">
      <c r="A27" s="124" t="s">
        <v>103</v>
      </c>
      <c r="B27" s="204"/>
      <c r="C27" s="126" t="s">
        <v>117</v>
      </c>
      <c r="D27" s="127" t="s">
        <v>427</v>
      </c>
      <c r="E27" s="128" t="s">
        <v>501</v>
      </c>
      <c r="F27" s="128" t="s">
        <v>438</v>
      </c>
      <c r="G27" s="128" t="s">
        <v>455</v>
      </c>
      <c r="H27" s="128" t="s">
        <v>1167</v>
      </c>
      <c r="I27" s="128" t="s">
        <v>1128</v>
      </c>
      <c r="J27" s="128" t="s">
        <v>640</v>
      </c>
      <c r="K27" s="129" t="s">
        <v>640</v>
      </c>
      <c r="L27" s="131"/>
      <c r="M27" s="130" t="s">
        <v>1269</v>
      </c>
      <c r="N27" s="215"/>
      <c r="O27"/>
      <c r="P27"/>
    </row>
    <row r="28" spans="1:16" ht="12.75">
      <c r="A28" s="118" t="s">
        <v>1388</v>
      </c>
      <c r="B28" s="119">
        <v>44</v>
      </c>
      <c r="C28" s="120" t="s">
        <v>549</v>
      </c>
      <c r="D28" s="121" t="s">
        <v>625</v>
      </c>
      <c r="E28" s="109" t="s">
        <v>626</v>
      </c>
      <c r="F28" s="109" t="s">
        <v>752</v>
      </c>
      <c r="G28" s="109" t="s">
        <v>574</v>
      </c>
      <c r="H28" s="109" t="s">
        <v>1078</v>
      </c>
      <c r="I28" s="109" t="s">
        <v>1079</v>
      </c>
      <c r="J28" s="109" t="s">
        <v>1270</v>
      </c>
      <c r="K28" s="122" t="s">
        <v>1271</v>
      </c>
      <c r="L28" s="132"/>
      <c r="M28" s="123" t="s">
        <v>1272</v>
      </c>
      <c r="N28" s="215"/>
      <c r="O28"/>
      <c r="P28"/>
    </row>
    <row r="29" spans="1:16" ht="12.75">
      <c r="A29" s="124" t="s">
        <v>134</v>
      </c>
      <c r="B29" s="204"/>
      <c r="C29" s="126" t="s">
        <v>135</v>
      </c>
      <c r="D29" s="127" t="s">
        <v>623</v>
      </c>
      <c r="E29" s="128" t="s">
        <v>628</v>
      </c>
      <c r="F29" s="128" t="s">
        <v>670</v>
      </c>
      <c r="G29" s="128" t="s">
        <v>622</v>
      </c>
      <c r="H29" s="128" t="s">
        <v>649</v>
      </c>
      <c r="I29" s="128" t="s">
        <v>1077</v>
      </c>
      <c r="J29" s="128" t="s">
        <v>1080</v>
      </c>
      <c r="K29" s="129" t="s">
        <v>622</v>
      </c>
      <c r="L29" s="131"/>
      <c r="M29" s="130" t="s">
        <v>1273</v>
      </c>
      <c r="N29" s="215"/>
      <c r="O29"/>
      <c r="P29"/>
    </row>
    <row r="30" spans="1:16" ht="12.75">
      <c r="A30" s="118" t="s">
        <v>1389</v>
      </c>
      <c r="B30" s="119">
        <v>27</v>
      </c>
      <c r="C30" s="120" t="s">
        <v>503</v>
      </c>
      <c r="D30" s="121" t="s">
        <v>504</v>
      </c>
      <c r="E30" s="109" t="s">
        <v>505</v>
      </c>
      <c r="F30" s="109" t="s">
        <v>506</v>
      </c>
      <c r="G30" s="109" t="s">
        <v>507</v>
      </c>
      <c r="H30" s="109" t="s">
        <v>1087</v>
      </c>
      <c r="I30" s="109" t="s">
        <v>1088</v>
      </c>
      <c r="J30" s="109" t="s">
        <v>1274</v>
      </c>
      <c r="K30" s="122" t="s">
        <v>1275</v>
      </c>
      <c r="L30" s="132"/>
      <c r="M30" s="123" t="s">
        <v>1276</v>
      </c>
      <c r="N30" s="215"/>
      <c r="O30"/>
      <c r="P30"/>
    </row>
    <row r="31" spans="1:16" ht="12.75">
      <c r="A31" s="124" t="s">
        <v>129</v>
      </c>
      <c r="B31" s="204"/>
      <c r="C31" s="126" t="s">
        <v>97</v>
      </c>
      <c r="D31" s="127" t="s">
        <v>694</v>
      </c>
      <c r="E31" s="128" t="s">
        <v>582</v>
      </c>
      <c r="F31" s="128" t="s">
        <v>627</v>
      </c>
      <c r="G31" s="128" t="s">
        <v>576</v>
      </c>
      <c r="H31" s="128" t="s">
        <v>1140</v>
      </c>
      <c r="I31" s="128" t="s">
        <v>747</v>
      </c>
      <c r="J31" s="128" t="s">
        <v>525</v>
      </c>
      <c r="K31" s="129" t="s">
        <v>1277</v>
      </c>
      <c r="L31" s="131"/>
      <c r="M31" s="130" t="s">
        <v>1278</v>
      </c>
      <c r="N31" s="215"/>
      <c r="O31"/>
      <c r="P31"/>
    </row>
    <row r="32" spans="1:16" ht="12.75">
      <c r="A32" s="118" t="s">
        <v>1092</v>
      </c>
      <c r="B32" s="119">
        <v>30</v>
      </c>
      <c r="C32" s="120" t="s">
        <v>535</v>
      </c>
      <c r="D32" s="121" t="s">
        <v>578</v>
      </c>
      <c r="E32" s="109" t="s">
        <v>480</v>
      </c>
      <c r="F32" s="109" t="s">
        <v>579</v>
      </c>
      <c r="G32" s="109" t="s">
        <v>580</v>
      </c>
      <c r="H32" s="109" t="s">
        <v>1081</v>
      </c>
      <c r="I32" s="109" t="s">
        <v>1082</v>
      </c>
      <c r="J32" s="109" t="s">
        <v>1279</v>
      </c>
      <c r="K32" s="122" t="s">
        <v>1076</v>
      </c>
      <c r="L32" s="132"/>
      <c r="M32" s="123" t="s">
        <v>1280</v>
      </c>
      <c r="N32" s="215"/>
      <c r="O32"/>
      <c r="P32"/>
    </row>
    <row r="33" spans="1:16" ht="12.75">
      <c r="A33" s="124" t="s">
        <v>144</v>
      </c>
      <c r="B33" s="204"/>
      <c r="C33" s="126" t="s">
        <v>50</v>
      </c>
      <c r="D33" s="127" t="s">
        <v>606</v>
      </c>
      <c r="E33" s="128" t="s">
        <v>564</v>
      </c>
      <c r="F33" s="128" t="s">
        <v>491</v>
      </c>
      <c r="G33" s="128" t="s">
        <v>628</v>
      </c>
      <c r="H33" s="128" t="s">
        <v>1139</v>
      </c>
      <c r="I33" s="128" t="s">
        <v>482</v>
      </c>
      <c r="J33" s="128" t="s">
        <v>1112</v>
      </c>
      <c r="K33" s="129" t="s">
        <v>641</v>
      </c>
      <c r="L33" s="131"/>
      <c r="M33" s="130" t="s">
        <v>1281</v>
      </c>
      <c r="N33" s="215"/>
      <c r="O33"/>
      <c r="P33"/>
    </row>
    <row r="34" spans="1:16" ht="12.75">
      <c r="A34" s="118" t="s">
        <v>1390</v>
      </c>
      <c r="B34" s="119">
        <v>29</v>
      </c>
      <c r="C34" s="120" t="s">
        <v>534</v>
      </c>
      <c r="D34" s="121" t="s">
        <v>571</v>
      </c>
      <c r="E34" s="109" t="s">
        <v>572</v>
      </c>
      <c r="F34" s="109" t="s">
        <v>573</v>
      </c>
      <c r="G34" s="109" t="s">
        <v>574</v>
      </c>
      <c r="H34" s="109" t="s">
        <v>1084</v>
      </c>
      <c r="I34" s="109" t="s">
        <v>1085</v>
      </c>
      <c r="J34" s="109" t="s">
        <v>1282</v>
      </c>
      <c r="K34" s="122" t="s">
        <v>1283</v>
      </c>
      <c r="L34" s="132"/>
      <c r="M34" s="123" t="s">
        <v>1284</v>
      </c>
      <c r="N34" s="215"/>
      <c r="O34"/>
      <c r="P34"/>
    </row>
    <row r="35" spans="1:16" ht="12.75">
      <c r="A35" s="124" t="s">
        <v>144</v>
      </c>
      <c r="B35" s="204"/>
      <c r="C35" s="126" t="s">
        <v>209</v>
      </c>
      <c r="D35" s="127" t="s">
        <v>763</v>
      </c>
      <c r="E35" s="128" t="s">
        <v>597</v>
      </c>
      <c r="F35" s="128" t="s">
        <v>582</v>
      </c>
      <c r="G35" s="128" t="s">
        <v>482</v>
      </c>
      <c r="H35" s="128" t="s">
        <v>766</v>
      </c>
      <c r="I35" s="128" t="s">
        <v>1137</v>
      </c>
      <c r="J35" s="128" t="s">
        <v>1110</v>
      </c>
      <c r="K35" s="129" t="s">
        <v>517</v>
      </c>
      <c r="L35" s="131"/>
      <c r="M35" s="130" t="s">
        <v>1285</v>
      </c>
      <c r="N35" s="215"/>
      <c r="O35"/>
      <c r="P35"/>
    </row>
    <row r="36" spans="1:16" ht="12.75">
      <c r="A36" s="118" t="s">
        <v>1136</v>
      </c>
      <c r="B36" s="119">
        <v>22</v>
      </c>
      <c r="C36" s="120" t="s">
        <v>511</v>
      </c>
      <c r="D36" s="121" t="s">
        <v>512</v>
      </c>
      <c r="E36" s="109" t="s">
        <v>513</v>
      </c>
      <c r="F36" s="109" t="s">
        <v>514</v>
      </c>
      <c r="G36" s="109" t="s">
        <v>515</v>
      </c>
      <c r="H36" s="109" t="s">
        <v>1084</v>
      </c>
      <c r="I36" s="109" t="s">
        <v>1111</v>
      </c>
      <c r="J36" s="109" t="s">
        <v>1141</v>
      </c>
      <c r="K36" s="122" t="s">
        <v>1286</v>
      </c>
      <c r="L36" s="132"/>
      <c r="M36" s="123" t="s">
        <v>1287</v>
      </c>
      <c r="N36" s="215"/>
      <c r="O36"/>
      <c r="P36"/>
    </row>
    <row r="37" spans="1:16" ht="12.75">
      <c r="A37" s="124" t="s">
        <v>84</v>
      </c>
      <c r="B37" s="204"/>
      <c r="C37" s="126" t="s">
        <v>117</v>
      </c>
      <c r="D37" s="127" t="s">
        <v>582</v>
      </c>
      <c r="E37" s="128" t="s">
        <v>747</v>
      </c>
      <c r="F37" s="128" t="s">
        <v>764</v>
      </c>
      <c r="G37" s="128" t="s">
        <v>631</v>
      </c>
      <c r="H37" s="128" t="s">
        <v>1169</v>
      </c>
      <c r="I37" s="128" t="s">
        <v>564</v>
      </c>
      <c r="J37" s="128" t="s">
        <v>1374</v>
      </c>
      <c r="K37" s="129" t="s">
        <v>1112</v>
      </c>
      <c r="L37" s="150"/>
      <c r="M37" s="151" t="s">
        <v>1288</v>
      </c>
      <c r="N37" s="215"/>
      <c r="O37"/>
      <c r="P37"/>
    </row>
    <row r="38" spans="1:16" ht="12.75">
      <c r="A38" s="118" t="s">
        <v>1391</v>
      </c>
      <c r="B38" s="119">
        <v>41</v>
      </c>
      <c r="C38" s="120" t="s">
        <v>546</v>
      </c>
      <c r="D38" s="121" t="s">
        <v>634</v>
      </c>
      <c r="E38" s="109" t="s">
        <v>635</v>
      </c>
      <c r="F38" s="109" t="s">
        <v>636</v>
      </c>
      <c r="G38" s="109" t="s">
        <v>637</v>
      </c>
      <c r="H38" s="109" t="s">
        <v>1115</v>
      </c>
      <c r="I38" s="109" t="s">
        <v>1116</v>
      </c>
      <c r="J38" s="109" t="s">
        <v>1289</v>
      </c>
      <c r="K38" s="122" t="s">
        <v>1290</v>
      </c>
      <c r="L38" s="132"/>
      <c r="M38" s="123" t="s">
        <v>1291</v>
      </c>
      <c r="N38" s="215"/>
      <c r="O38"/>
      <c r="P38"/>
    </row>
    <row r="39" spans="1:16" ht="12.75">
      <c r="A39" s="124" t="s">
        <v>140</v>
      </c>
      <c r="B39" s="204"/>
      <c r="C39" s="126" t="s">
        <v>18</v>
      </c>
      <c r="D39" s="127" t="s">
        <v>657</v>
      </c>
      <c r="E39" s="128" t="s">
        <v>767</v>
      </c>
      <c r="F39" s="128" t="s">
        <v>640</v>
      </c>
      <c r="G39" s="128" t="s">
        <v>641</v>
      </c>
      <c r="H39" s="128" t="s">
        <v>1170</v>
      </c>
      <c r="I39" s="128" t="s">
        <v>1139</v>
      </c>
      <c r="J39" s="128" t="s">
        <v>657</v>
      </c>
      <c r="K39" s="129" t="s">
        <v>811</v>
      </c>
      <c r="L39" s="131"/>
      <c r="M39" s="130" t="s">
        <v>1292</v>
      </c>
      <c r="N39" s="215"/>
      <c r="O39"/>
      <c r="P39"/>
    </row>
    <row r="40" spans="1:16" ht="12.75">
      <c r="A40" s="118" t="s">
        <v>1392</v>
      </c>
      <c r="B40" s="119">
        <v>60</v>
      </c>
      <c r="C40" s="120" t="s">
        <v>560</v>
      </c>
      <c r="D40" s="121" t="s">
        <v>673</v>
      </c>
      <c r="E40" s="109" t="s">
        <v>674</v>
      </c>
      <c r="F40" s="109" t="s">
        <v>675</v>
      </c>
      <c r="G40" s="109" t="s">
        <v>676</v>
      </c>
      <c r="H40" s="109" t="s">
        <v>1117</v>
      </c>
      <c r="I40" s="109" t="s">
        <v>1118</v>
      </c>
      <c r="J40" s="109" t="s">
        <v>1293</v>
      </c>
      <c r="K40" s="122" t="s">
        <v>1294</v>
      </c>
      <c r="L40" s="132"/>
      <c r="M40" s="123" t="s">
        <v>1295</v>
      </c>
      <c r="N40" s="215"/>
      <c r="O40"/>
      <c r="P40"/>
    </row>
    <row r="41" spans="1:16" ht="12.75">
      <c r="A41" s="124" t="s">
        <v>144</v>
      </c>
      <c r="B41" s="204"/>
      <c r="C41" s="126" t="s">
        <v>6</v>
      </c>
      <c r="D41" s="127" t="s">
        <v>771</v>
      </c>
      <c r="E41" s="128" t="s">
        <v>772</v>
      </c>
      <c r="F41" s="128" t="s">
        <v>772</v>
      </c>
      <c r="G41" s="128" t="s">
        <v>614</v>
      </c>
      <c r="H41" s="128" t="s">
        <v>686</v>
      </c>
      <c r="I41" s="128" t="s">
        <v>1138</v>
      </c>
      <c r="J41" s="128" t="s">
        <v>576</v>
      </c>
      <c r="K41" s="129" t="s">
        <v>1336</v>
      </c>
      <c r="L41" s="150"/>
      <c r="M41" s="151" t="s">
        <v>1296</v>
      </c>
      <c r="N41" s="215"/>
      <c r="O41"/>
      <c r="P41"/>
    </row>
    <row r="42" spans="1:16" ht="12.75">
      <c r="A42" s="118" t="s">
        <v>1393</v>
      </c>
      <c r="B42" s="119">
        <v>48</v>
      </c>
      <c r="C42" s="120" t="s">
        <v>553</v>
      </c>
      <c r="D42" s="121" t="s">
        <v>681</v>
      </c>
      <c r="E42" s="109" t="s">
        <v>609</v>
      </c>
      <c r="F42" s="109" t="s">
        <v>682</v>
      </c>
      <c r="G42" s="109" t="s">
        <v>683</v>
      </c>
      <c r="H42" s="109" t="s">
        <v>1119</v>
      </c>
      <c r="I42" s="109" t="s">
        <v>1120</v>
      </c>
      <c r="J42" s="109" t="s">
        <v>1337</v>
      </c>
      <c r="K42" s="122" t="s">
        <v>1338</v>
      </c>
      <c r="L42" s="132"/>
      <c r="M42" s="123" t="s">
        <v>1339</v>
      </c>
      <c r="N42" s="215"/>
      <c r="O42"/>
      <c r="P42"/>
    </row>
    <row r="43" spans="1:16" ht="12.75">
      <c r="A43" s="124" t="s">
        <v>144</v>
      </c>
      <c r="B43" s="204"/>
      <c r="C43" s="126" t="s">
        <v>43</v>
      </c>
      <c r="D43" s="127" t="s">
        <v>775</v>
      </c>
      <c r="E43" s="128" t="s">
        <v>776</v>
      </c>
      <c r="F43" s="128" t="s">
        <v>777</v>
      </c>
      <c r="G43" s="128" t="s">
        <v>686</v>
      </c>
      <c r="H43" s="128" t="s">
        <v>605</v>
      </c>
      <c r="I43" s="128" t="s">
        <v>565</v>
      </c>
      <c r="J43" s="128" t="s">
        <v>1375</v>
      </c>
      <c r="K43" s="129" t="s">
        <v>629</v>
      </c>
      <c r="L43" s="131"/>
      <c r="M43" s="130" t="s">
        <v>1340</v>
      </c>
      <c r="N43" s="215"/>
      <c r="O43"/>
      <c r="P43"/>
    </row>
    <row r="44" spans="1:16" ht="12.75">
      <c r="A44" s="118" t="s">
        <v>1394</v>
      </c>
      <c r="B44" s="119">
        <v>55</v>
      </c>
      <c r="C44" s="120" t="s">
        <v>556</v>
      </c>
      <c r="D44" s="121" t="s">
        <v>697</v>
      </c>
      <c r="E44" s="109" t="s">
        <v>698</v>
      </c>
      <c r="F44" s="109" t="s">
        <v>699</v>
      </c>
      <c r="G44" s="109" t="s">
        <v>700</v>
      </c>
      <c r="H44" s="109" t="s">
        <v>1141</v>
      </c>
      <c r="I44" s="109" t="s">
        <v>1142</v>
      </c>
      <c r="J44" s="109" t="s">
        <v>1341</v>
      </c>
      <c r="K44" s="122" t="s">
        <v>1342</v>
      </c>
      <c r="L44" s="132"/>
      <c r="M44" s="123" t="s">
        <v>1343</v>
      </c>
      <c r="N44" s="215"/>
      <c r="O44"/>
      <c r="P44"/>
    </row>
    <row r="45" spans="1:16" ht="12.75">
      <c r="A45" s="124" t="s">
        <v>144</v>
      </c>
      <c r="B45" s="204"/>
      <c r="C45" s="126" t="s">
        <v>264</v>
      </c>
      <c r="D45" s="127" t="s">
        <v>783</v>
      </c>
      <c r="E45" s="128" t="s">
        <v>775</v>
      </c>
      <c r="F45" s="128" t="s">
        <v>784</v>
      </c>
      <c r="G45" s="128" t="s">
        <v>704</v>
      </c>
      <c r="H45" s="128" t="s">
        <v>702</v>
      </c>
      <c r="I45" s="128" t="s">
        <v>1143</v>
      </c>
      <c r="J45" s="128" t="s">
        <v>1376</v>
      </c>
      <c r="K45" s="129" t="s">
        <v>582</v>
      </c>
      <c r="L45" s="131"/>
      <c r="M45" s="130" t="s">
        <v>1344</v>
      </c>
      <c r="N45" s="215"/>
      <c r="O45"/>
      <c r="P45"/>
    </row>
    <row r="46" spans="1:16" ht="12.75">
      <c r="A46" s="118" t="s">
        <v>1301</v>
      </c>
      <c r="B46" s="119">
        <v>25</v>
      </c>
      <c r="C46" s="120" t="s">
        <v>519</v>
      </c>
      <c r="D46" s="121" t="s">
        <v>520</v>
      </c>
      <c r="E46" s="109" t="s">
        <v>521</v>
      </c>
      <c r="F46" s="109" t="s">
        <v>522</v>
      </c>
      <c r="G46" s="109" t="s">
        <v>523</v>
      </c>
      <c r="H46" s="109" t="s">
        <v>1125</v>
      </c>
      <c r="I46" s="109" t="s">
        <v>1126</v>
      </c>
      <c r="J46" s="109" t="s">
        <v>1297</v>
      </c>
      <c r="K46" s="122" t="s">
        <v>1298</v>
      </c>
      <c r="L46" s="132"/>
      <c r="M46" s="123" t="s">
        <v>1299</v>
      </c>
      <c r="N46" s="215"/>
      <c r="O46"/>
      <c r="P46"/>
    </row>
    <row r="47" spans="1:16" ht="12.75">
      <c r="A47" s="124" t="s">
        <v>129</v>
      </c>
      <c r="B47" s="204"/>
      <c r="C47" s="126" t="s">
        <v>121</v>
      </c>
      <c r="D47" s="127" t="s">
        <v>766</v>
      </c>
      <c r="E47" s="128" t="s">
        <v>627</v>
      </c>
      <c r="F47" s="128" t="s">
        <v>694</v>
      </c>
      <c r="G47" s="128" t="s">
        <v>918</v>
      </c>
      <c r="H47" s="128" t="s">
        <v>1175</v>
      </c>
      <c r="I47" s="128" t="s">
        <v>757</v>
      </c>
      <c r="J47" s="128" t="s">
        <v>1086</v>
      </c>
      <c r="K47" s="129" t="s">
        <v>400</v>
      </c>
      <c r="L47" s="131"/>
      <c r="M47" s="130" t="s">
        <v>1300</v>
      </c>
      <c r="N47" s="215"/>
      <c r="O47"/>
      <c r="P47"/>
    </row>
    <row r="48" spans="1:16" ht="12.75">
      <c r="A48" s="118" t="s">
        <v>750</v>
      </c>
      <c r="B48" s="119">
        <v>35</v>
      </c>
      <c r="C48" s="120" t="s">
        <v>540</v>
      </c>
      <c r="D48" s="121" t="s">
        <v>600</v>
      </c>
      <c r="E48" s="109" t="s">
        <v>601</v>
      </c>
      <c r="F48" s="109" t="s">
        <v>602</v>
      </c>
      <c r="G48" s="109" t="s">
        <v>603</v>
      </c>
      <c r="H48" s="109" t="s">
        <v>1121</v>
      </c>
      <c r="I48" s="109" t="s">
        <v>1122</v>
      </c>
      <c r="J48" s="109" t="s">
        <v>1302</v>
      </c>
      <c r="K48" s="122" t="s">
        <v>1303</v>
      </c>
      <c r="L48" s="132"/>
      <c r="M48" s="123" t="s">
        <v>1304</v>
      </c>
      <c r="N48" s="215"/>
      <c r="O48"/>
      <c r="P48"/>
    </row>
    <row r="49" spans="1:16" ht="12.75">
      <c r="A49" s="124" t="s">
        <v>84</v>
      </c>
      <c r="B49" s="204"/>
      <c r="C49" s="126" t="s">
        <v>117</v>
      </c>
      <c r="D49" s="127" t="s">
        <v>773</v>
      </c>
      <c r="E49" s="128" t="s">
        <v>774</v>
      </c>
      <c r="F49" s="128" t="s">
        <v>767</v>
      </c>
      <c r="G49" s="128" t="s">
        <v>680</v>
      </c>
      <c r="H49" s="128" t="s">
        <v>1171</v>
      </c>
      <c r="I49" s="128" t="s">
        <v>1140</v>
      </c>
      <c r="J49" s="128" t="s">
        <v>1171</v>
      </c>
      <c r="K49" s="129" t="s">
        <v>1140</v>
      </c>
      <c r="L49" s="131"/>
      <c r="M49" s="130" t="s">
        <v>1305</v>
      </c>
      <c r="N49" s="215"/>
      <c r="O49"/>
      <c r="P49"/>
    </row>
    <row r="50" spans="1:16" ht="12.75">
      <c r="A50" s="118" t="s">
        <v>1395</v>
      </c>
      <c r="B50" s="119">
        <v>21</v>
      </c>
      <c r="C50" s="120" t="s">
        <v>532</v>
      </c>
      <c r="D50" s="121" t="s">
        <v>804</v>
      </c>
      <c r="E50" s="109" t="s">
        <v>805</v>
      </c>
      <c r="F50" s="109" t="s">
        <v>806</v>
      </c>
      <c r="G50" s="109" t="s">
        <v>913</v>
      </c>
      <c r="H50" s="109" t="s">
        <v>1089</v>
      </c>
      <c r="I50" s="109" t="s">
        <v>1090</v>
      </c>
      <c r="J50" s="109" t="s">
        <v>1306</v>
      </c>
      <c r="K50" s="122" t="s">
        <v>1307</v>
      </c>
      <c r="L50" s="132"/>
      <c r="M50" s="123" t="s">
        <v>1308</v>
      </c>
      <c r="N50" s="215"/>
      <c r="O50"/>
      <c r="P50"/>
    </row>
    <row r="51" spans="1:16" ht="12.75">
      <c r="A51" s="124" t="s">
        <v>84</v>
      </c>
      <c r="B51" s="204"/>
      <c r="C51" s="126" t="s">
        <v>50</v>
      </c>
      <c r="D51" s="127" t="s">
        <v>517</v>
      </c>
      <c r="E51" s="128" t="s">
        <v>517</v>
      </c>
      <c r="F51" s="128" t="s">
        <v>597</v>
      </c>
      <c r="G51" s="128" t="s">
        <v>815</v>
      </c>
      <c r="H51" s="128" t="s">
        <v>631</v>
      </c>
      <c r="I51" s="128" t="s">
        <v>500</v>
      </c>
      <c r="J51" s="128" t="s">
        <v>517</v>
      </c>
      <c r="K51" s="129" t="s">
        <v>1309</v>
      </c>
      <c r="L51" s="131"/>
      <c r="M51" s="130" t="s">
        <v>1310</v>
      </c>
      <c r="N51" s="215"/>
      <c r="O51"/>
      <c r="P51"/>
    </row>
    <row r="52" spans="1:16" ht="12.75">
      <c r="A52" s="118" t="s">
        <v>1396</v>
      </c>
      <c r="B52" s="119">
        <v>53</v>
      </c>
      <c r="C52" s="120" t="s">
        <v>558</v>
      </c>
      <c r="D52" s="121" t="s">
        <v>732</v>
      </c>
      <c r="E52" s="109" t="s">
        <v>733</v>
      </c>
      <c r="F52" s="109" t="s">
        <v>734</v>
      </c>
      <c r="G52" s="109" t="s">
        <v>735</v>
      </c>
      <c r="H52" s="109" t="s">
        <v>1153</v>
      </c>
      <c r="I52" s="109" t="s">
        <v>1154</v>
      </c>
      <c r="J52" s="109" t="s">
        <v>1345</v>
      </c>
      <c r="K52" s="122" t="s">
        <v>1346</v>
      </c>
      <c r="L52" s="132"/>
      <c r="M52" s="123" t="s">
        <v>1347</v>
      </c>
      <c r="N52" s="215"/>
      <c r="O52"/>
      <c r="P52"/>
    </row>
    <row r="53" spans="1:16" ht="12.75">
      <c r="A53" s="124" t="s">
        <v>144</v>
      </c>
      <c r="B53" s="204"/>
      <c r="C53" s="126" t="s">
        <v>42</v>
      </c>
      <c r="D53" s="127" t="s">
        <v>796</v>
      </c>
      <c r="E53" s="128" t="s">
        <v>797</v>
      </c>
      <c r="F53" s="128" t="s">
        <v>798</v>
      </c>
      <c r="G53" s="128" t="s">
        <v>737</v>
      </c>
      <c r="H53" s="128" t="s">
        <v>1176</v>
      </c>
      <c r="I53" s="128" t="s">
        <v>1155</v>
      </c>
      <c r="J53" s="128" t="s">
        <v>1361</v>
      </c>
      <c r="K53" s="129" t="s">
        <v>1151</v>
      </c>
      <c r="L53" s="131" t="s">
        <v>598</v>
      </c>
      <c r="M53" s="130" t="s">
        <v>1348</v>
      </c>
      <c r="N53" s="215"/>
      <c r="O53"/>
      <c r="P53"/>
    </row>
    <row r="54" spans="1:16" ht="12.75">
      <c r="A54" s="118" t="s">
        <v>630</v>
      </c>
      <c r="B54" s="119">
        <v>42</v>
      </c>
      <c r="C54" s="120" t="s">
        <v>547</v>
      </c>
      <c r="D54" s="121" t="s">
        <v>652</v>
      </c>
      <c r="E54" s="109" t="s">
        <v>653</v>
      </c>
      <c r="F54" s="109" t="s">
        <v>654</v>
      </c>
      <c r="G54" s="109" t="s">
        <v>655</v>
      </c>
      <c r="H54" s="109" t="s">
        <v>1123</v>
      </c>
      <c r="I54" s="109" t="s">
        <v>1124</v>
      </c>
      <c r="J54" s="109" t="s">
        <v>1311</v>
      </c>
      <c r="K54" s="122" t="s">
        <v>1312</v>
      </c>
      <c r="L54" s="132"/>
      <c r="M54" s="123" t="s">
        <v>1313</v>
      </c>
      <c r="N54" s="215"/>
      <c r="O54"/>
      <c r="P54"/>
    </row>
    <row r="55" spans="1:16" ht="12.75">
      <c r="A55" s="124" t="s">
        <v>140</v>
      </c>
      <c r="B55" s="204"/>
      <c r="C55" s="126" t="s">
        <v>18</v>
      </c>
      <c r="D55" s="127" t="s">
        <v>769</v>
      </c>
      <c r="E55" s="128" t="s">
        <v>770</v>
      </c>
      <c r="F55" s="128" t="s">
        <v>639</v>
      </c>
      <c r="G55" s="128" t="s">
        <v>659</v>
      </c>
      <c r="H55" s="128" t="s">
        <v>1173</v>
      </c>
      <c r="I55" s="128" t="s">
        <v>1147</v>
      </c>
      <c r="J55" s="128" t="s">
        <v>1133</v>
      </c>
      <c r="K55" s="129" t="s">
        <v>1349</v>
      </c>
      <c r="L55" s="131"/>
      <c r="M55" s="130" t="s">
        <v>1314</v>
      </c>
      <c r="N55" s="215"/>
      <c r="O55"/>
      <c r="P55"/>
    </row>
    <row r="56" spans="1:16" ht="12.75">
      <c r="A56" s="118" t="s">
        <v>1397</v>
      </c>
      <c r="B56" s="119">
        <v>38</v>
      </c>
      <c r="C56" s="120" t="s">
        <v>543</v>
      </c>
      <c r="D56" s="121" t="s">
        <v>706</v>
      </c>
      <c r="E56" s="109" t="s">
        <v>707</v>
      </c>
      <c r="F56" s="109" t="s">
        <v>708</v>
      </c>
      <c r="G56" s="109" t="s">
        <v>709</v>
      </c>
      <c r="H56" s="109" t="s">
        <v>1144</v>
      </c>
      <c r="I56" s="109" t="s">
        <v>1145</v>
      </c>
      <c r="J56" s="109" t="s">
        <v>1350</v>
      </c>
      <c r="K56" s="122" t="s">
        <v>1351</v>
      </c>
      <c r="L56" s="132"/>
      <c r="M56" s="123" t="s">
        <v>1352</v>
      </c>
      <c r="N56" s="215"/>
      <c r="O56"/>
      <c r="P56"/>
    </row>
    <row r="57" spans="1:16" ht="12.75">
      <c r="A57" s="124" t="s">
        <v>99</v>
      </c>
      <c r="B57" s="204"/>
      <c r="C57" s="126" t="s">
        <v>105</v>
      </c>
      <c r="D57" s="127" t="s">
        <v>785</v>
      </c>
      <c r="E57" s="128" t="s">
        <v>786</v>
      </c>
      <c r="F57" s="128" t="s">
        <v>787</v>
      </c>
      <c r="G57" s="128" t="s">
        <v>702</v>
      </c>
      <c r="H57" s="128" t="s">
        <v>1172</v>
      </c>
      <c r="I57" s="128" t="s">
        <v>1146</v>
      </c>
      <c r="J57" s="128" t="s">
        <v>686</v>
      </c>
      <c r="K57" s="129" t="s">
        <v>772</v>
      </c>
      <c r="L57" s="131"/>
      <c r="M57" s="130" t="s">
        <v>1353</v>
      </c>
      <c r="N57" s="215"/>
      <c r="O57"/>
      <c r="P57"/>
    </row>
    <row r="58" spans="1:16" ht="12.75">
      <c r="A58" s="118" t="s">
        <v>1398</v>
      </c>
      <c r="B58" s="119">
        <v>45</v>
      </c>
      <c r="C58" s="120" t="s">
        <v>550</v>
      </c>
      <c r="D58" s="121" t="s">
        <v>825</v>
      </c>
      <c r="E58" s="109" t="s">
        <v>690</v>
      </c>
      <c r="F58" s="109" t="s">
        <v>926</v>
      </c>
      <c r="G58" s="109" t="s">
        <v>927</v>
      </c>
      <c r="H58" s="109" t="s">
        <v>1129</v>
      </c>
      <c r="I58" s="109" t="s">
        <v>1130</v>
      </c>
      <c r="J58" s="109" t="s">
        <v>1354</v>
      </c>
      <c r="K58" s="122" t="s">
        <v>1355</v>
      </c>
      <c r="L58" s="132"/>
      <c r="M58" s="123" t="s">
        <v>1356</v>
      </c>
      <c r="N58" s="215"/>
      <c r="O58"/>
      <c r="P58"/>
    </row>
    <row r="59" spans="1:16" ht="12.75">
      <c r="A59" s="124" t="s">
        <v>134</v>
      </c>
      <c r="B59" s="204"/>
      <c r="C59" s="126" t="s">
        <v>241</v>
      </c>
      <c r="D59" s="127" t="s">
        <v>826</v>
      </c>
      <c r="E59" s="128" t="s">
        <v>782</v>
      </c>
      <c r="F59" s="128" t="s">
        <v>929</v>
      </c>
      <c r="G59" s="128" t="s">
        <v>930</v>
      </c>
      <c r="H59" s="128" t="s">
        <v>1179</v>
      </c>
      <c r="I59" s="128" t="s">
        <v>1159</v>
      </c>
      <c r="J59" s="128" t="s">
        <v>670</v>
      </c>
      <c r="K59" s="129" t="s">
        <v>1080</v>
      </c>
      <c r="L59" s="131"/>
      <c r="M59" s="130" t="s">
        <v>1357</v>
      </c>
      <c r="N59" s="215"/>
      <c r="O59"/>
      <c r="P59"/>
    </row>
    <row r="60" spans="1:16" ht="12.75">
      <c r="A60" s="118" t="s">
        <v>1148</v>
      </c>
      <c r="B60" s="119">
        <v>50</v>
      </c>
      <c r="C60" s="120" t="s">
        <v>555</v>
      </c>
      <c r="D60" s="121" t="s">
        <v>718</v>
      </c>
      <c r="E60" s="109" t="s">
        <v>719</v>
      </c>
      <c r="F60" s="109" t="s">
        <v>720</v>
      </c>
      <c r="G60" s="109" t="s">
        <v>721</v>
      </c>
      <c r="H60" s="109" t="s">
        <v>1156</v>
      </c>
      <c r="I60" s="109" t="s">
        <v>1157</v>
      </c>
      <c r="J60" s="109" t="s">
        <v>1358</v>
      </c>
      <c r="K60" s="122" t="s">
        <v>1359</v>
      </c>
      <c r="L60" s="132"/>
      <c r="M60" s="123" t="s">
        <v>1360</v>
      </c>
      <c r="N60" s="215"/>
      <c r="O60"/>
      <c r="P60"/>
    </row>
    <row r="61" spans="1:16" ht="12.75">
      <c r="A61" s="124" t="s">
        <v>144</v>
      </c>
      <c r="B61" s="204"/>
      <c r="C61" s="126" t="s">
        <v>6</v>
      </c>
      <c r="D61" s="127" t="s">
        <v>790</v>
      </c>
      <c r="E61" s="128" t="s">
        <v>791</v>
      </c>
      <c r="F61" s="128" t="s">
        <v>792</v>
      </c>
      <c r="G61" s="128" t="s">
        <v>723</v>
      </c>
      <c r="H61" s="128" t="s">
        <v>1177</v>
      </c>
      <c r="I61" s="128" t="s">
        <v>1178</v>
      </c>
      <c r="J61" s="128" t="s">
        <v>730</v>
      </c>
      <c r="K61" s="129" t="s">
        <v>1137</v>
      </c>
      <c r="L61" s="131"/>
      <c r="M61" s="130" t="s">
        <v>1362</v>
      </c>
      <c r="N61" s="215"/>
      <c r="O61"/>
      <c r="P61"/>
    </row>
    <row r="62" spans="1:16" ht="12.75">
      <c r="A62" s="118" t="s">
        <v>1152</v>
      </c>
      <c r="B62" s="119">
        <v>3</v>
      </c>
      <c r="C62" s="120" t="s">
        <v>527</v>
      </c>
      <c r="D62" s="121" t="s">
        <v>950</v>
      </c>
      <c r="E62" s="109" t="s">
        <v>951</v>
      </c>
      <c r="F62" s="109" t="s">
        <v>952</v>
      </c>
      <c r="G62" s="109" t="s">
        <v>901</v>
      </c>
      <c r="H62" s="109" t="s">
        <v>1091</v>
      </c>
      <c r="I62" s="109" t="s">
        <v>1134</v>
      </c>
      <c r="J62" s="109" t="s">
        <v>1315</v>
      </c>
      <c r="K62" s="122" t="s">
        <v>1316</v>
      </c>
      <c r="L62" s="150"/>
      <c r="M62" s="152" t="s">
        <v>1317</v>
      </c>
      <c r="N62" s="215"/>
      <c r="O62"/>
      <c r="P62"/>
    </row>
    <row r="63" spans="1:16" ht="12.75">
      <c r="A63" s="124" t="s">
        <v>99</v>
      </c>
      <c r="B63" s="204"/>
      <c r="C63" s="126" t="s">
        <v>100</v>
      </c>
      <c r="D63" s="127" t="s">
        <v>954</v>
      </c>
      <c r="E63" s="128" t="s">
        <v>955</v>
      </c>
      <c r="F63" s="128" t="s">
        <v>785</v>
      </c>
      <c r="G63" s="128" t="s">
        <v>832</v>
      </c>
      <c r="H63" s="128" t="s">
        <v>1184</v>
      </c>
      <c r="I63" s="128" t="s">
        <v>391</v>
      </c>
      <c r="J63" s="128" t="s">
        <v>409</v>
      </c>
      <c r="K63" s="129" t="s">
        <v>373</v>
      </c>
      <c r="L63" s="131"/>
      <c r="M63" s="130" t="s">
        <v>1318</v>
      </c>
      <c r="N63" s="215"/>
      <c r="O63"/>
      <c r="P63"/>
    </row>
    <row r="64" spans="1:16" ht="12.75">
      <c r="A64" s="118" t="s">
        <v>1399</v>
      </c>
      <c r="B64" s="119">
        <v>36</v>
      </c>
      <c r="C64" s="120" t="s">
        <v>541</v>
      </c>
      <c r="D64" s="121" t="s">
        <v>823</v>
      </c>
      <c r="E64" s="109" t="s">
        <v>824</v>
      </c>
      <c r="F64" s="109" t="s">
        <v>936</v>
      </c>
      <c r="G64" s="109" t="s">
        <v>937</v>
      </c>
      <c r="H64" s="109" t="s">
        <v>1131</v>
      </c>
      <c r="I64" s="109" t="s">
        <v>1132</v>
      </c>
      <c r="J64" s="109" t="s">
        <v>1319</v>
      </c>
      <c r="K64" s="122" t="s">
        <v>1320</v>
      </c>
      <c r="L64" s="132"/>
      <c r="M64" s="123" t="s">
        <v>1321</v>
      </c>
      <c r="N64" s="215"/>
      <c r="O64"/>
      <c r="P64"/>
    </row>
    <row r="65" spans="1:16" ht="12.75">
      <c r="A65" s="124" t="s">
        <v>129</v>
      </c>
      <c r="B65" s="204"/>
      <c r="C65" s="126" t="s">
        <v>97</v>
      </c>
      <c r="D65" s="127" t="s">
        <v>777</v>
      </c>
      <c r="E65" s="128" t="s">
        <v>777</v>
      </c>
      <c r="F65" s="128" t="s">
        <v>939</v>
      </c>
      <c r="G65" s="128" t="s">
        <v>940</v>
      </c>
      <c r="H65" s="128" t="s">
        <v>1180</v>
      </c>
      <c r="I65" s="128" t="s">
        <v>1161</v>
      </c>
      <c r="J65" s="128" t="s">
        <v>1165</v>
      </c>
      <c r="K65" s="129" t="s">
        <v>614</v>
      </c>
      <c r="L65" s="131"/>
      <c r="M65" s="130" t="s">
        <v>1322</v>
      </c>
      <c r="N65" s="215"/>
      <c r="O65"/>
      <c r="P65"/>
    </row>
    <row r="66" spans="1:16" ht="12.75">
      <c r="A66" s="118" t="s">
        <v>663</v>
      </c>
      <c r="B66" s="119">
        <v>56</v>
      </c>
      <c r="C66" s="120" t="s">
        <v>545</v>
      </c>
      <c r="D66" s="121" t="s">
        <v>827</v>
      </c>
      <c r="E66" s="109" t="s">
        <v>709</v>
      </c>
      <c r="F66" s="109" t="s">
        <v>926</v>
      </c>
      <c r="G66" s="109" t="s">
        <v>927</v>
      </c>
      <c r="H66" s="109" t="s">
        <v>1162</v>
      </c>
      <c r="I66" s="109" t="s">
        <v>1163</v>
      </c>
      <c r="J66" s="109" t="s">
        <v>378</v>
      </c>
      <c r="K66" s="122" t="s">
        <v>1363</v>
      </c>
      <c r="L66" s="132"/>
      <c r="M66" s="123" t="s">
        <v>1364</v>
      </c>
      <c r="N66" s="215"/>
      <c r="O66"/>
      <c r="P66"/>
    </row>
    <row r="67" spans="1:16" ht="12.75">
      <c r="A67" s="124" t="s">
        <v>134</v>
      </c>
      <c r="B67" s="204"/>
      <c r="C67" s="126" t="s">
        <v>269</v>
      </c>
      <c r="D67" s="127" t="s">
        <v>828</v>
      </c>
      <c r="E67" s="128" t="s">
        <v>829</v>
      </c>
      <c r="F67" s="128" t="s">
        <v>929</v>
      </c>
      <c r="G67" s="128" t="s">
        <v>930</v>
      </c>
      <c r="H67" s="128" t="s">
        <v>832</v>
      </c>
      <c r="I67" s="128" t="s">
        <v>1164</v>
      </c>
      <c r="J67" s="128" t="s">
        <v>1377</v>
      </c>
      <c r="K67" s="129" t="s">
        <v>648</v>
      </c>
      <c r="L67" s="131"/>
      <c r="M67" s="130" t="s">
        <v>1365</v>
      </c>
      <c r="N67" s="215"/>
      <c r="O67"/>
      <c r="P67"/>
    </row>
    <row r="68" spans="1:16" ht="12.75">
      <c r="A68" s="118" t="s">
        <v>672</v>
      </c>
      <c r="B68" s="119">
        <v>37</v>
      </c>
      <c r="C68" s="120" t="s">
        <v>542</v>
      </c>
      <c r="D68" s="121" t="s">
        <v>495</v>
      </c>
      <c r="E68" s="109" t="s">
        <v>566</v>
      </c>
      <c r="F68" s="109" t="s">
        <v>567</v>
      </c>
      <c r="G68" s="109" t="s">
        <v>568</v>
      </c>
      <c r="H68" s="109" t="s">
        <v>1093</v>
      </c>
      <c r="I68" s="109" t="s">
        <v>1094</v>
      </c>
      <c r="J68" s="109" t="s">
        <v>1323</v>
      </c>
      <c r="K68" s="122" t="s">
        <v>1324</v>
      </c>
      <c r="L68" s="132"/>
      <c r="M68" s="123" t="s">
        <v>1325</v>
      </c>
      <c r="N68" s="215"/>
      <c r="O68"/>
      <c r="P68"/>
    </row>
    <row r="69" spans="1:16" ht="12.75">
      <c r="A69" s="124" t="s">
        <v>129</v>
      </c>
      <c r="B69" s="204"/>
      <c r="C69" s="126" t="s">
        <v>121</v>
      </c>
      <c r="D69" s="127" t="s">
        <v>597</v>
      </c>
      <c r="E69" s="128" t="s">
        <v>677</v>
      </c>
      <c r="F69" s="128" t="s">
        <v>473</v>
      </c>
      <c r="G69" s="128" t="s">
        <v>582</v>
      </c>
      <c r="H69" s="128" t="s">
        <v>438</v>
      </c>
      <c r="I69" s="128" t="s">
        <v>1160</v>
      </c>
      <c r="J69" s="128" t="s">
        <v>1127</v>
      </c>
      <c r="K69" s="129" t="s">
        <v>1166</v>
      </c>
      <c r="L69" s="131"/>
      <c r="M69" s="130" t="s">
        <v>1326</v>
      </c>
      <c r="N69" s="215"/>
      <c r="O69"/>
      <c r="P69"/>
    </row>
    <row r="70" spans="1:16" ht="12.75">
      <c r="A70" s="118" t="s">
        <v>1400</v>
      </c>
      <c r="B70" s="119">
        <v>1</v>
      </c>
      <c r="C70" s="120" t="s">
        <v>344</v>
      </c>
      <c r="D70" s="121" t="s">
        <v>345</v>
      </c>
      <c r="E70" s="109" t="s">
        <v>346</v>
      </c>
      <c r="F70" s="109" t="s">
        <v>347</v>
      </c>
      <c r="G70" s="109" t="s">
        <v>348</v>
      </c>
      <c r="H70" s="109" t="s">
        <v>1098</v>
      </c>
      <c r="I70" s="109" t="s">
        <v>1185</v>
      </c>
      <c r="J70" s="109" t="s">
        <v>1067</v>
      </c>
      <c r="K70" s="122" t="s">
        <v>1327</v>
      </c>
      <c r="L70" s="132"/>
      <c r="M70" s="123" t="s">
        <v>1328</v>
      </c>
      <c r="N70" s="215"/>
      <c r="O70"/>
      <c r="P70"/>
    </row>
    <row r="71" spans="1:16" ht="12.75">
      <c r="A71" s="124" t="s">
        <v>128</v>
      </c>
      <c r="B71" s="204"/>
      <c r="C71" s="126" t="s">
        <v>105</v>
      </c>
      <c r="D71" s="127" t="s">
        <v>350</v>
      </c>
      <c r="E71" s="128" t="s">
        <v>351</v>
      </c>
      <c r="F71" s="128" t="s">
        <v>351</v>
      </c>
      <c r="G71" s="128" t="s">
        <v>352</v>
      </c>
      <c r="H71" s="128" t="s">
        <v>1128</v>
      </c>
      <c r="I71" s="128" t="s">
        <v>1186</v>
      </c>
      <c r="J71" s="128" t="s">
        <v>351</v>
      </c>
      <c r="K71" s="129" t="s">
        <v>363</v>
      </c>
      <c r="L71" s="131"/>
      <c r="M71" s="130" t="s">
        <v>1329</v>
      </c>
      <c r="N71" s="215"/>
      <c r="O71"/>
      <c r="P71"/>
    </row>
    <row r="72" spans="1:16" ht="12.75">
      <c r="A72" s="118" t="s">
        <v>1366</v>
      </c>
      <c r="B72" s="119">
        <v>19</v>
      </c>
      <c r="C72" s="120" t="s">
        <v>441</v>
      </c>
      <c r="D72" s="121" t="s">
        <v>413</v>
      </c>
      <c r="E72" s="109" t="s">
        <v>442</v>
      </c>
      <c r="F72" s="109" t="s">
        <v>443</v>
      </c>
      <c r="G72" s="109" t="s">
        <v>444</v>
      </c>
      <c r="H72" s="109" t="s">
        <v>1096</v>
      </c>
      <c r="I72" s="109" t="s">
        <v>1330</v>
      </c>
      <c r="J72" s="109" t="s">
        <v>1331</v>
      </c>
      <c r="K72" s="122" t="s">
        <v>1332</v>
      </c>
      <c r="L72" s="132" t="s">
        <v>1097</v>
      </c>
      <c r="M72" s="123" t="s">
        <v>1333</v>
      </c>
      <c r="N72" s="215"/>
      <c r="O72"/>
      <c r="P72"/>
    </row>
    <row r="73" spans="1:16" ht="12.75">
      <c r="A73" s="124" t="s">
        <v>118</v>
      </c>
      <c r="B73" s="204"/>
      <c r="C73" s="126" t="s">
        <v>0</v>
      </c>
      <c r="D73" s="127" t="s">
        <v>757</v>
      </c>
      <c r="E73" s="128" t="s">
        <v>455</v>
      </c>
      <c r="F73" s="128" t="s">
        <v>427</v>
      </c>
      <c r="G73" s="128" t="s">
        <v>437</v>
      </c>
      <c r="H73" s="128" t="s">
        <v>517</v>
      </c>
      <c r="I73" s="128" t="s">
        <v>1187</v>
      </c>
      <c r="J73" s="128" t="s">
        <v>438</v>
      </c>
      <c r="K73" s="129" t="s">
        <v>438</v>
      </c>
      <c r="L73" s="131"/>
      <c r="M73" s="130" t="s">
        <v>1334</v>
      </c>
      <c r="N73" s="215"/>
      <c r="O73"/>
      <c r="P73"/>
    </row>
    <row r="74" spans="1:16" ht="12.75">
      <c r="A74" s="118" t="s">
        <v>1401</v>
      </c>
      <c r="B74" s="119">
        <v>31</v>
      </c>
      <c r="C74" s="120" t="s">
        <v>536</v>
      </c>
      <c r="D74" s="121" t="s">
        <v>586</v>
      </c>
      <c r="E74" s="109" t="s">
        <v>587</v>
      </c>
      <c r="F74" s="109" t="s">
        <v>588</v>
      </c>
      <c r="G74" s="109" t="s">
        <v>589</v>
      </c>
      <c r="H74" s="109" t="s">
        <v>1113</v>
      </c>
      <c r="I74" s="109" t="s">
        <v>1114</v>
      </c>
      <c r="J74" s="109" t="s">
        <v>1203</v>
      </c>
      <c r="K74" s="122" t="s">
        <v>1367</v>
      </c>
      <c r="L74" s="132" t="s">
        <v>1368</v>
      </c>
      <c r="M74" s="123" t="s">
        <v>1369</v>
      </c>
      <c r="N74" s="215"/>
      <c r="O74"/>
      <c r="P74"/>
    </row>
    <row r="75" spans="1:16" ht="12.75">
      <c r="A75" s="124" t="s">
        <v>144</v>
      </c>
      <c r="B75" s="204"/>
      <c r="C75" s="126" t="s">
        <v>212</v>
      </c>
      <c r="D75" s="127" t="s">
        <v>765</v>
      </c>
      <c r="E75" s="128" t="s">
        <v>766</v>
      </c>
      <c r="F75" s="128" t="s">
        <v>766</v>
      </c>
      <c r="G75" s="128" t="s">
        <v>565</v>
      </c>
      <c r="H75" s="128" t="s">
        <v>685</v>
      </c>
      <c r="I75" s="128" t="s">
        <v>614</v>
      </c>
      <c r="J75" s="128" t="s">
        <v>1378</v>
      </c>
      <c r="K75" s="129" t="s">
        <v>1361</v>
      </c>
      <c r="L75" s="131"/>
      <c r="M75" s="130" t="s">
        <v>1370</v>
      </c>
      <c r="N75" s="215"/>
      <c r="O75"/>
      <c r="P75"/>
    </row>
    <row r="76" spans="1:16" ht="12.75">
      <c r="A76" s="118"/>
      <c r="B76" s="119">
        <v>8</v>
      </c>
      <c r="C76" s="120" t="s">
        <v>529</v>
      </c>
      <c r="D76" s="121" t="s">
        <v>801</v>
      </c>
      <c r="E76" s="109" t="s">
        <v>802</v>
      </c>
      <c r="F76" s="109" t="s">
        <v>803</v>
      </c>
      <c r="G76" s="109" t="s">
        <v>901</v>
      </c>
      <c r="H76" s="109" t="s">
        <v>1072</v>
      </c>
      <c r="I76" s="109" t="s">
        <v>1134</v>
      </c>
      <c r="J76" s="109" t="s">
        <v>1260</v>
      </c>
      <c r="K76" s="122" t="s">
        <v>1261</v>
      </c>
      <c r="L76" s="196" t="s">
        <v>1205</v>
      </c>
      <c r="M76" s="197"/>
      <c r="O76"/>
      <c r="P76"/>
    </row>
    <row r="77" spans="1:16" ht="12.75">
      <c r="A77" s="124" t="s">
        <v>99</v>
      </c>
      <c r="B77" s="204"/>
      <c r="C77" s="126" t="s">
        <v>97</v>
      </c>
      <c r="D77" s="127" t="s">
        <v>409</v>
      </c>
      <c r="E77" s="128" t="s">
        <v>409</v>
      </c>
      <c r="F77" s="128" t="s">
        <v>409</v>
      </c>
      <c r="G77" s="128" t="s">
        <v>832</v>
      </c>
      <c r="H77" s="128" t="s">
        <v>373</v>
      </c>
      <c r="I77" s="128" t="s">
        <v>391</v>
      </c>
      <c r="J77" s="128" t="s">
        <v>373</v>
      </c>
      <c r="K77" s="129" t="s">
        <v>362</v>
      </c>
      <c r="L77" s="198"/>
      <c r="M77" s="157"/>
      <c r="O77"/>
      <c r="P77"/>
    </row>
    <row r="78" spans="1:16" ht="12.75">
      <c r="A78" s="118"/>
      <c r="B78" s="119">
        <v>2</v>
      </c>
      <c r="C78" s="120" t="s">
        <v>376</v>
      </c>
      <c r="D78" s="121" t="s">
        <v>377</v>
      </c>
      <c r="E78" s="109" t="s">
        <v>378</v>
      </c>
      <c r="F78" s="109" t="s">
        <v>379</v>
      </c>
      <c r="G78" s="109" t="s">
        <v>380</v>
      </c>
      <c r="H78" s="109" t="s">
        <v>1070</v>
      </c>
      <c r="I78" s="109" t="s">
        <v>1071</v>
      </c>
      <c r="J78" s="109" t="s">
        <v>1379</v>
      </c>
      <c r="K78" s="122"/>
      <c r="L78" s="196" t="s">
        <v>810</v>
      </c>
      <c r="M78" s="197"/>
      <c r="O78"/>
      <c r="P78"/>
    </row>
    <row r="79" spans="1:16" ht="12.75">
      <c r="A79" s="124" t="s">
        <v>99</v>
      </c>
      <c r="B79" s="204"/>
      <c r="C79" s="126" t="s">
        <v>105</v>
      </c>
      <c r="D79" s="127" t="s">
        <v>364</v>
      </c>
      <c r="E79" s="128" t="s">
        <v>382</v>
      </c>
      <c r="F79" s="128" t="s">
        <v>362</v>
      </c>
      <c r="G79" s="128" t="s">
        <v>373</v>
      </c>
      <c r="H79" s="128" t="s">
        <v>351</v>
      </c>
      <c r="I79" s="128" t="s">
        <v>364</v>
      </c>
      <c r="J79" s="128" t="s">
        <v>363</v>
      </c>
      <c r="K79" s="129"/>
      <c r="L79" s="198"/>
      <c r="M79" s="157"/>
      <c r="O79"/>
      <c r="P79"/>
    </row>
    <row r="80" spans="1:16" ht="12.75">
      <c r="A80" s="118"/>
      <c r="B80" s="119">
        <v>46</v>
      </c>
      <c r="C80" s="120" t="s">
        <v>551</v>
      </c>
      <c r="D80" s="121" t="s">
        <v>617</v>
      </c>
      <c r="E80" s="109" t="s">
        <v>618</v>
      </c>
      <c r="F80" s="109" t="s">
        <v>619</v>
      </c>
      <c r="G80" s="109" t="s">
        <v>620</v>
      </c>
      <c r="H80" s="109" t="s">
        <v>1075</v>
      </c>
      <c r="I80" s="109" t="s">
        <v>1076</v>
      </c>
      <c r="J80" s="109" t="s">
        <v>1380</v>
      </c>
      <c r="K80" s="122"/>
      <c r="L80" s="196" t="s">
        <v>1381</v>
      </c>
      <c r="M80" s="197"/>
      <c r="O80"/>
      <c r="P80"/>
    </row>
    <row r="81" spans="1:16" ht="12.75">
      <c r="A81" s="124" t="s">
        <v>134</v>
      </c>
      <c r="B81" s="204"/>
      <c r="C81" s="126" t="s">
        <v>135</v>
      </c>
      <c r="D81" s="127" t="s">
        <v>525</v>
      </c>
      <c r="E81" s="128" t="s">
        <v>761</v>
      </c>
      <c r="F81" s="128" t="s">
        <v>762</v>
      </c>
      <c r="G81" s="128" t="s">
        <v>623</v>
      </c>
      <c r="H81" s="128" t="s">
        <v>1168</v>
      </c>
      <c r="I81" s="128" t="s">
        <v>1135</v>
      </c>
      <c r="J81" s="128" t="s">
        <v>1277</v>
      </c>
      <c r="K81" s="129"/>
      <c r="L81" s="198"/>
      <c r="M81" s="157"/>
      <c r="O81"/>
      <c r="P81"/>
    </row>
    <row r="82" spans="1:16" ht="12.75">
      <c r="A82" s="118"/>
      <c r="B82" s="119">
        <v>58</v>
      </c>
      <c r="C82" s="120" t="s">
        <v>531</v>
      </c>
      <c r="D82" s="121" t="s">
        <v>712</v>
      </c>
      <c r="E82" s="109" t="s">
        <v>713</v>
      </c>
      <c r="F82" s="109" t="s">
        <v>714</v>
      </c>
      <c r="G82" s="109" t="s">
        <v>715</v>
      </c>
      <c r="H82" s="109" t="s">
        <v>1149</v>
      </c>
      <c r="I82" s="109" t="s">
        <v>1150</v>
      </c>
      <c r="J82" s="109" t="s">
        <v>1382</v>
      </c>
      <c r="K82" s="122"/>
      <c r="L82" s="196" t="s">
        <v>1065</v>
      </c>
      <c r="M82" s="197"/>
      <c r="O82"/>
      <c r="P82"/>
    </row>
    <row r="83" spans="1:16" ht="12.75">
      <c r="A83" s="124" t="s">
        <v>144</v>
      </c>
      <c r="B83" s="204"/>
      <c r="C83" s="126" t="s">
        <v>39</v>
      </c>
      <c r="D83" s="127" t="s">
        <v>788</v>
      </c>
      <c r="E83" s="128" t="s">
        <v>785</v>
      </c>
      <c r="F83" s="128" t="s">
        <v>789</v>
      </c>
      <c r="G83" s="128" t="s">
        <v>685</v>
      </c>
      <c r="H83" s="128" t="s">
        <v>1174</v>
      </c>
      <c r="I83" s="128" t="s">
        <v>1151</v>
      </c>
      <c r="J83" s="128" t="s">
        <v>1383</v>
      </c>
      <c r="K83" s="129"/>
      <c r="L83" s="198"/>
      <c r="M83" s="157"/>
      <c r="O83"/>
      <c r="P83"/>
    </row>
    <row r="84" spans="1:16" ht="12.75">
      <c r="A84" s="118"/>
      <c r="B84" s="119">
        <v>54</v>
      </c>
      <c r="C84" s="120" t="s">
        <v>559</v>
      </c>
      <c r="D84" s="121" t="s">
        <v>739</v>
      </c>
      <c r="E84" s="109" t="s">
        <v>740</v>
      </c>
      <c r="F84" s="109" t="s">
        <v>741</v>
      </c>
      <c r="G84" s="109" t="s">
        <v>742</v>
      </c>
      <c r="H84" s="109" t="s">
        <v>1181</v>
      </c>
      <c r="I84" s="109" t="s">
        <v>1182</v>
      </c>
      <c r="J84" s="109"/>
      <c r="K84" s="122"/>
      <c r="L84" s="196"/>
      <c r="M84" s="197"/>
      <c r="O84"/>
      <c r="P84"/>
    </row>
    <row r="85" spans="1:16" ht="12.75">
      <c r="A85" s="124" t="s">
        <v>144</v>
      </c>
      <c r="B85" s="204"/>
      <c r="C85" s="126" t="s">
        <v>50</v>
      </c>
      <c r="D85" s="127" t="s">
        <v>799</v>
      </c>
      <c r="E85" s="128" t="s">
        <v>800</v>
      </c>
      <c r="F85" s="128" t="s">
        <v>799</v>
      </c>
      <c r="G85" s="128" t="s">
        <v>744</v>
      </c>
      <c r="H85" s="128" t="s">
        <v>1183</v>
      </c>
      <c r="I85" s="128" t="s">
        <v>1158</v>
      </c>
      <c r="J85" s="128"/>
      <c r="K85" s="129"/>
      <c r="L85" s="198"/>
      <c r="M85" s="157"/>
      <c r="O85"/>
      <c r="P85"/>
    </row>
    <row r="86" spans="1:16" ht="12.75">
      <c r="A86" s="118"/>
      <c r="B86" s="119">
        <v>59</v>
      </c>
      <c r="C86" s="120" t="s">
        <v>528</v>
      </c>
      <c r="D86" s="121" t="s">
        <v>834</v>
      </c>
      <c r="E86" s="109" t="s">
        <v>958</v>
      </c>
      <c r="F86" s="109" t="s">
        <v>959</v>
      </c>
      <c r="G86" s="109" t="s">
        <v>920</v>
      </c>
      <c r="H86" s="109" t="s">
        <v>1188</v>
      </c>
      <c r="I86" s="109" t="s">
        <v>1189</v>
      </c>
      <c r="J86" s="109"/>
      <c r="K86" s="122"/>
      <c r="L86" s="196" t="s">
        <v>1190</v>
      </c>
      <c r="M86" s="197"/>
      <c r="O86"/>
      <c r="P86"/>
    </row>
    <row r="87" spans="1:16" ht="12.75">
      <c r="A87" s="124" t="s">
        <v>140</v>
      </c>
      <c r="B87" s="204"/>
      <c r="C87" s="126" t="s">
        <v>18</v>
      </c>
      <c r="D87" s="127" t="s">
        <v>835</v>
      </c>
      <c r="E87" s="128" t="s">
        <v>961</v>
      </c>
      <c r="F87" s="128" t="s">
        <v>962</v>
      </c>
      <c r="G87" s="128" t="s">
        <v>922</v>
      </c>
      <c r="H87" s="128" t="s">
        <v>1191</v>
      </c>
      <c r="I87" s="128" t="s">
        <v>1192</v>
      </c>
      <c r="J87" s="128"/>
      <c r="K87" s="129"/>
      <c r="L87" s="198"/>
      <c r="M87" s="157"/>
      <c r="O87"/>
      <c r="P87"/>
    </row>
    <row r="88" spans="1:16" ht="12.75">
      <c r="A88" s="118"/>
      <c r="B88" s="119">
        <v>6</v>
      </c>
      <c r="C88" s="120" t="s">
        <v>385</v>
      </c>
      <c r="D88" s="121" t="s">
        <v>386</v>
      </c>
      <c r="E88" s="109" t="s">
        <v>387</v>
      </c>
      <c r="F88" s="109" t="s">
        <v>388</v>
      </c>
      <c r="G88" s="109" t="s">
        <v>389</v>
      </c>
      <c r="H88" s="109" t="s">
        <v>1193</v>
      </c>
      <c r="I88" s="109"/>
      <c r="J88" s="109"/>
      <c r="K88" s="122"/>
      <c r="L88" s="196" t="s">
        <v>1194</v>
      </c>
      <c r="M88" s="197"/>
      <c r="O88"/>
      <c r="P88"/>
    </row>
    <row r="89" spans="1:16" ht="12.75">
      <c r="A89" s="124" t="s">
        <v>99</v>
      </c>
      <c r="B89" s="204"/>
      <c r="C89" s="126" t="s">
        <v>105</v>
      </c>
      <c r="D89" s="127" t="s">
        <v>391</v>
      </c>
      <c r="E89" s="128" t="s">
        <v>373</v>
      </c>
      <c r="F89" s="128" t="s">
        <v>382</v>
      </c>
      <c r="G89" s="128" t="s">
        <v>362</v>
      </c>
      <c r="H89" s="128" t="s">
        <v>361</v>
      </c>
      <c r="I89" s="128"/>
      <c r="J89" s="128"/>
      <c r="K89" s="129"/>
      <c r="L89" s="198"/>
      <c r="M89" s="157"/>
      <c r="O89"/>
      <c r="P89"/>
    </row>
    <row r="90" spans="1:16" ht="12.75">
      <c r="A90" s="118"/>
      <c r="B90" s="119">
        <v>17</v>
      </c>
      <c r="C90" s="120" t="s">
        <v>486</v>
      </c>
      <c r="D90" s="121" t="s">
        <v>415</v>
      </c>
      <c r="E90" s="109" t="s">
        <v>487</v>
      </c>
      <c r="F90" s="109" t="s">
        <v>488</v>
      </c>
      <c r="G90" s="109" t="s">
        <v>489</v>
      </c>
      <c r="H90" s="109" t="s">
        <v>1195</v>
      </c>
      <c r="I90" s="109"/>
      <c r="J90" s="109"/>
      <c r="K90" s="122"/>
      <c r="L90" s="196" t="s">
        <v>1335</v>
      </c>
      <c r="M90" s="197"/>
      <c r="O90"/>
      <c r="P90"/>
    </row>
    <row r="91" spans="1:16" ht="12.75">
      <c r="A91" s="124" t="s">
        <v>118</v>
      </c>
      <c r="B91" s="204"/>
      <c r="C91" s="126" t="s">
        <v>0</v>
      </c>
      <c r="D91" s="127" t="s">
        <v>438</v>
      </c>
      <c r="E91" s="128" t="s">
        <v>482</v>
      </c>
      <c r="F91" s="128" t="s">
        <v>500</v>
      </c>
      <c r="G91" s="128" t="s">
        <v>615</v>
      </c>
      <c r="H91" s="128" t="s">
        <v>641</v>
      </c>
      <c r="I91" s="128"/>
      <c r="J91" s="128"/>
      <c r="K91" s="129"/>
      <c r="L91" s="198"/>
      <c r="M91" s="157"/>
      <c r="O91"/>
      <c r="P91"/>
    </row>
    <row r="92" spans="1:16" ht="12.75">
      <c r="A92" s="118"/>
      <c r="B92" s="119">
        <v>43</v>
      </c>
      <c r="C92" s="120" t="s">
        <v>548</v>
      </c>
      <c r="D92" s="121" t="s">
        <v>644</v>
      </c>
      <c r="E92" s="109" t="s">
        <v>645</v>
      </c>
      <c r="F92" s="109" t="s">
        <v>646</v>
      </c>
      <c r="G92" s="109" t="s">
        <v>566</v>
      </c>
      <c r="H92" s="109" t="s">
        <v>1196</v>
      </c>
      <c r="I92" s="109"/>
      <c r="J92" s="109"/>
      <c r="K92" s="122"/>
      <c r="L92" s="196" t="s">
        <v>1065</v>
      </c>
      <c r="M92" s="197"/>
      <c r="O92"/>
      <c r="P92"/>
    </row>
    <row r="93" spans="1:16" ht="12.75">
      <c r="A93" s="124" t="s">
        <v>134</v>
      </c>
      <c r="B93" s="204"/>
      <c r="C93" s="126" t="s">
        <v>30</v>
      </c>
      <c r="D93" s="127" t="s">
        <v>768</v>
      </c>
      <c r="E93" s="128" t="s">
        <v>669</v>
      </c>
      <c r="F93" s="128" t="s">
        <v>629</v>
      </c>
      <c r="G93" s="128" t="s">
        <v>649</v>
      </c>
      <c r="H93" s="128" t="s">
        <v>623</v>
      </c>
      <c r="I93" s="128"/>
      <c r="J93" s="128"/>
      <c r="K93" s="129"/>
      <c r="L93" s="198"/>
      <c r="M93" s="157"/>
      <c r="O93"/>
      <c r="P93"/>
    </row>
    <row r="94" spans="1:16" ht="12.75">
      <c r="A94" s="118"/>
      <c r="B94" s="119">
        <v>39</v>
      </c>
      <c r="C94" s="120" t="s">
        <v>544</v>
      </c>
      <c r="D94" s="121" t="s">
        <v>664</v>
      </c>
      <c r="E94" s="109" t="s">
        <v>665</v>
      </c>
      <c r="F94" s="109" t="s">
        <v>666</v>
      </c>
      <c r="G94" s="109" t="s">
        <v>667</v>
      </c>
      <c r="H94" s="109" t="s">
        <v>1197</v>
      </c>
      <c r="I94" s="109"/>
      <c r="J94" s="109"/>
      <c r="K94" s="122"/>
      <c r="L94" s="196" t="s">
        <v>1194</v>
      </c>
      <c r="M94" s="197"/>
      <c r="O94"/>
      <c r="P94"/>
    </row>
    <row r="95" spans="1:16" ht="12.75">
      <c r="A95" s="124" t="s">
        <v>99</v>
      </c>
      <c r="B95" s="204"/>
      <c r="C95" s="126" t="s">
        <v>100</v>
      </c>
      <c r="D95" s="127" t="s">
        <v>703</v>
      </c>
      <c r="E95" s="128" t="s">
        <v>685</v>
      </c>
      <c r="F95" s="128" t="s">
        <v>704</v>
      </c>
      <c r="G95" s="128" t="s">
        <v>648</v>
      </c>
      <c r="H95" s="128" t="s">
        <v>1198</v>
      </c>
      <c r="I95" s="128"/>
      <c r="J95" s="128"/>
      <c r="K95" s="129"/>
      <c r="L95" s="198"/>
      <c r="M95" s="157"/>
      <c r="O95"/>
      <c r="P95"/>
    </row>
    <row r="96" spans="1:16" ht="12.75">
      <c r="A96" s="118"/>
      <c r="B96" s="119">
        <v>33</v>
      </c>
      <c r="C96" s="120" t="s">
        <v>538</v>
      </c>
      <c r="D96" s="121" t="s">
        <v>608</v>
      </c>
      <c r="E96" s="109" t="s">
        <v>609</v>
      </c>
      <c r="F96" s="109" t="s">
        <v>610</v>
      </c>
      <c r="G96" s="109" t="s">
        <v>611</v>
      </c>
      <c r="H96" s="109" t="s">
        <v>1199</v>
      </c>
      <c r="I96" s="109"/>
      <c r="J96" s="109"/>
      <c r="K96" s="122"/>
      <c r="L96" s="196" t="s">
        <v>1200</v>
      </c>
      <c r="M96" s="197"/>
      <c r="O96"/>
      <c r="P96"/>
    </row>
    <row r="97" spans="1:16" ht="12.75">
      <c r="A97" s="124" t="s">
        <v>103</v>
      </c>
      <c r="B97" s="204"/>
      <c r="C97" s="126" t="s">
        <v>117</v>
      </c>
      <c r="D97" s="127" t="s">
        <v>778</v>
      </c>
      <c r="E97" s="128" t="s">
        <v>779</v>
      </c>
      <c r="F97" s="128" t="s">
        <v>780</v>
      </c>
      <c r="G97" s="128" t="s">
        <v>688</v>
      </c>
      <c r="H97" s="128" t="s">
        <v>606</v>
      </c>
      <c r="I97" s="128"/>
      <c r="J97" s="128"/>
      <c r="K97" s="129"/>
      <c r="L97" s="198"/>
      <c r="M97" s="157"/>
      <c r="O97"/>
      <c r="P97"/>
    </row>
    <row r="98" spans="1:16" ht="12.75">
      <c r="A98" s="118"/>
      <c r="B98" s="119">
        <v>47</v>
      </c>
      <c r="C98" s="120" t="s">
        <v>552</v>
      </c>
      <c r="D98" s="121" t="s">
        <v>725</v>
      </c>
      <c r="E98" s="109" t="s">
        <v>726</v>
      </c>
      <c r="F98" s="109" t="s">
        <v>727</v>
      </c>
      <c r="G98" s="109" t="s">
        <v>728</v>
      </c>
      <c r="H98" s="109" t="s">
        <v>1201</v>
      </c>
      <c r="I98" s="109"/>
      <c r="J98" s="109"/>
      <c r="K98" s="122"/>
      <c r="L98" s="196" t="s">
        <v>810</v>
      </c>
      <c r="M98" s="197"/>
      <c r="O98"/>
      <c r="P98"/>
    </row>
    <row r="99" spans="1:16" ht="12.75">
      <c r="A99" s="124" t="s">
        <v>144</v>
      </c>
      <c r="B99" s="204"/>
      <c r="C99" s="126" t="s">
        <v>248</v>
      </c>
      <c r="D99" s="127" t="s">
        <v>793</v>
      </c>
      <c r="E99" s="128" t="s">
        <v>794</v>
      </c>
      <c r="F99" s="128" t="s">
        <v>795</v>
      </c>
      <c r="G99" s="128" t="s">
        <v>730</v>
      </c>
      <c r="H99" s="128" t="s">
        <v>1202</v>
      </c>
      <c r="I99" s="128"/>
      <c r="J99" s="128"/>
      <c r="K99" s="129"/>
      <c r="L99" s="198"/>
      <c r="M99" s="157"/>
      <c r="O99"/>
      <c r="P99"/>
    </row>
    <row r="100" spans="1:16" ht="12.75">
      <c r="A100" s="118"/>
      <c r="B100" s="119">
        <v>52</v>
      </c>
      <c r="C100" s="120" t="s">
        <v>557</v>
      </c>
      <c r="D100" s="121" t="s">
        <v>830</v>
      </c>
      <c r="E100" s="109" t="s">
        <v>831</v>
      </c>
      <c r="F100" s="109" t="s">
        <v>943</v>
      </c>
      <c r="G100" s="109" t="s">
        <v>944</v>
      </c>
      <c r="H100" s="109" t="s">
        <v>1203</v>
      </c>
      <c r="I100" s="109"/>
      <c r="J100" s="109"/>
      <c r="K100" s="122"/>
      <c r="L100" s="196" t="s">
        <v>1204</v>
      </c>
      <c r="M100" s="197"/>
      <c r="O100"/>
      <c r="P100"/>
    </row>
    <row r="101" spans="1:16" ht="12.75">
      <c r="A101" s="124" t="s">
        <v>144</v>
      </c>
      <c r="B101" s="204"/>
      <c r="C101" s="126" t="s">
        <v>28</v>
      </c>
      <c r="D101" s="127" t="s">
        <v>832</v>
      </c>
      <c r="E101" s="128" t="s">
        <v>833</v>
      </c>
      <c r="F101" s="128" t="s">
        <v>946</v>
      </c>
      <c r="G101" s="128" t="s">
        <v>947</v>
      </c>
      <c r="H101" s="128" t="s">
        <v>677</v>
      </c>
      <c r="I101" s="128"/>
      <c r="J101" s="128"/>
      <c r="K101" s="129"/>
      <c r="L101" s="198"/>
      <c r="M101" s="157"/>
      <c r="O101"/>
      <c r="P101"/>
    </row>
    <row r="102" spans="1:16" ht="12.75">
      <c r="A102" s="118"/>
      <c r="B102" s="119">
        <v>10</v>
      </c>
      <c r="C102" s="120" t="s">
        <v>403</v>
      </c>
      <c r="D102" s="121" t="s">
        <v>404</v>
      </c>
      <c r="E102" s="109" t="s">
        <v>405</v>
      </c>
      <c r="F102" s="109" t="s">
        <v>406</v>
      </c>
      <c r="G102" s="109" t="s">
        <v>407</v>
      </c>
      <c r="H102" s="109"/>
      <c r="I102" s="109"/>
      <c r="J102" s="109"/>
      <c r="K102" s="122"/>
      <c r="L102" s="196" t="s">
        <v>1065</v>
      </c>
      <c r="M102" s="197"/>
      <c r="O102"/>
      <c r="P102"/>
    </row>
    <row r="103" spans="1:16" ht="12.75">
      <c r="A103" s="124" t="s">
        <v>99</v>
      </c>
      <c r="B103" s="204"/>
      <c r="C103" s="126" t="s">
        <v>95</v>
      </c>
      <c r="D103" s="127" t="s">
        <v>755</v>
      </c>
      <c r="E103" s="128" t="s">
        <v>756</v>
      </c>
      <c r="F103" s="128" t="s">
        <v>755</v>
      </c>
      <c r="G103" s="128" t="s">
        <v>409</v>
      </c>
      <c r="H103" s="128"/>
      <c r="I103" s="128"/>
      <c r="J103" s="128"/>
      <c r="K103" s="129"/>
      <c r="L103" s="198"/>
      <c r="M103" s="157"/>
      <c r="O103"/>
      <c r="P103"/>
    </row>
    <row r="104" spans="1:16" ht="12.75">
      <c r="A104" s="118"/>
      <c r="B104" s="119">
        <v>26</v>
      </c>
      <c r="C104" s="120" t="s">
        <v>494</v>
      </c>
      <c r="D104" s="121" t="s">
        <v>495</v>
      </c>
      <c r="E104" s="109" t="s">
        <v>496</v>
      </c>
      <c r="F104" s="109" t="s">
        <v>497</v>
      </c>
      <c r="G104" s="109" t="s">
        <v>498</v>
      </c>
      <c r="H104" s="109"/>
      <c r="I104" s="109"/>
      <c r="J104" s="109"/>
      <c r="K104" s="122"/>
      <c r="L104" s="196" t="s">
        <v>1194</v>
      </c>
      <c r="M104" s="197"/>
      <c r="O104"/>
      <c r="P104"/>
    </row>
    <row r="105" spans="1:16" ht="12.75">
      <c r="A105" s="124" t="s">
        <v>129</v>
      </c>
      <c r="B105" s="204"/>
      <c r="C105" s="126" t="s">
        <v>97</v>
      </c>
      <c r="D105" s="127" t="s">
        <v>597</v>
      </c>
      <c r="E105" s="128" t="s">
        <v>760</v>
      </c>
      <c r="F105" s="128" t="s">
        <v>564</v>
      </c>
      <c r="G105" s="128" t="s">
        <v>501</v>
      </c>
      <c r="H105" s="128"/>
      <c r="I105" s="128"/>
      <c r="J105" s="128"/>
      <c r="K105" s="129"/>
      <c r="L105" s="198"/>
      <c r="M105" s="157"/>
      <c r="O105"/>
      <c r="P105"/>
    </row>
    <row r="106" spans="1:16" ht="12.75">
      <c r="A106" s="118"/>
      <c r="B106" s="119">
        <v>34</v>
      </c>
      <c r="C106" s="120" t="s">
        <v>539</v>
      </c>
      <c r="D106" s="121" t="s">
        <v>592</v>
      </c>
      <c r="E106" s="109" t="s">
        <v>593</v>
      </c>
      <c r="F106" s="109" t="s">
        <v>594</v>
      </c>
      <c r="G106" s="109" t="s">
        <v>595</v>
      </c>
      <c r="H106" s="109"/>
      <c r="I106" s="109"/>
      <c r="J106" s="109"/>
      <c r="K106" s="122"/>
      <c r="L106" s="196" t="s">
        <v>1194</v>
      </c>
      <c r="M106" s="197"/>
      <c r="O106"/>
      <c r="P106"/>
    </row>
    <row r="107" spans="1:16" ht="12.75">
      <c r="A107" s="124" t="s">
        <v>118</v>
      </c>
      <c r="B107" s="204"/>
      <c r="C107" s="126" t="s">
        <v>98</v>
      </c>
      <c r="D107" s="127" t="s">
        <v>605</v>
      </c>
      <c r="E107" s="128" t="s">
        <v>679</v>
      </c>
      <c r="F107" s="128" t="s">
        <v>584</v>
      </c>
      <c r="G107" s="128" t="s">
        <v>662</v>
      </c>
      <c r="H107" s="128"/>
      <c r="I107" s="128"/>
      <c r="J107" s="128"/>
      <c r="K107" s="129"/>
      <c r="L107" s="198"/>
      <c r="M107" s="157"/>
      <c r="O107"/>
      <c r="P107"/>
    </row>
    <row r="108" spans="1:16" ht="12.75">
      <c r="A108" s="118"/>
      <c r="B108" s="119">
        <v>49</v>
      </c>
      <c r="C108" s="120" t="s">
        <v>554</v>
      </c>
      <c r="D108" s="121" t="s">
        <v>689</v>
      </c>
      <c r="E108" s="109" t="s">
        <v>690</v>
      </c>
      <c r="F108" s="109" t="s">
        <v>691</v>
      </c>
      <c r="G108" s="109" t="s">
        <v>692</v>
      </c>
      <c r="H108" s="109"/>
      <c r="I108" s="109"/>
      <c r="J108" s="109"/>
      <c r="K108" s="122"/>
      <c r="L108" s="196" t="s">
        <v>1065</v>
      </c>
      <c r="M108" s="197"/>
      <c r="O108"/>
      <c r="P108"/>
    </row>
    <row r="109" spans="1:16" ht="12.75">
      <c r="A109" s="124" t="s">
        <v>144</v>
      </c>
      <c r="B109" s="204"/>
      <c r="C109" s="126" t="s">
        <v>9</v>
      </c>
      <c r="D109" s="127" t="s">
        <v>781</v>
      </c>
      <c r="E109" s="128" t="s">
        <v>768</v>
      </c>
      <c r="F109" s="128" t="s">
        <v>782</v>
      </c>
      <c r="G109" s="128" t="s">
        <v>695</v>
      </c>
      <c r="H109" s="128"/>
      <c r="I109" s="128"/>
      <c r="J109" s="128"/>
      <c r="K109" s="129"/>
      <c r="L109" s="198"/>
      <c r="M109" s="157"/>
      <c r="O109"/>
      <c r="P109"/>
    </row>
    <row r="110" spans="1:16" ht="12.75">
      <c r="A110" s="118"/>
      <c r="B110" s="119">
        <v>57</v>
      </c>
      <c r="C110" s="120" t="s">
        <v>537</v>
      </c>
      <c r="D110" s="121" t="s">
        <v>812</v>
      </c>
      <c r="E110" s="109" t="s">
        <v>813</v>
      </c>
      <c r="F110" s="109" t="s">
        <v>814</v>
      </c>
      <c r="G110" s="109" t="s">
        <v>920</v>
      </c>
      <c r="H110" s="109"/>
      <c r="I110" s="109"/>
      <c r="J110" s="109"/>
      <c r="K110" s="122"/>
      <c r="L110" s="196" t="s">
        <v>1205</v>
      </c>
      <c r="M110" s="197"/>
      <c r="O110"/>
      <c r="P110"/>
    </row>
    <row r="111" spans="1:16" ht="12.75">
      <c r="A111" s="124" t="s">
        <v>140</v>
      </c>
      <c r="B111" s="204"/>
      <c r="C111" s="126" t="s">
        <v>28</v>
      </c>
      <c r="D111" s="127" t="s">
        <v>815</v>
      </c>
      <c r="E111" s="128" t="s">
        <v>816</v>
      </c>
      <c r="F111" s="128" t="s">
        <v>817</v>
      </c>
      <c r="G111" s="128" t="s">
        <v>922</v>
      </c>
      <c r="H111" s="128"/>
      <c r="I111" s="128"/>
      <c r="J111" s="128"/>
      <c r="K111" s="129"/>
      <c r="L111" s="198"/>
      <c r="M111" s="157"/>
      <c r="O111"/>
      <c r="P111"/>
    </row>
    <row r="112" spans="1:16" ht="12.75">
      <c r="A112" s="118"/>
      <c r="B112" s="119">
        <v>28</v>
      </c>
      <c r="C112" s="120" t="s">
        <v>533</v>
      </c>
      <c r="D112" s="121" t="s">
        <v>807</v>
      </c>
      <c r="E112" s="109" t="s">
        <v>808</v>
      </c>
      <c r="F112" s="109" t="s">
        <v>809</v>
      </c>
      <c r="G112" s="109"/>
      <c r="H112" s="109"/>
      <c r="I112" s="109"/>
      <c r="J112" s="109"/>
      <c r="K112" s="122"/>
      <c r="L112" s="196" t="s">
        <v>810</v>
      </c>
      <c r="M112" s="197"/>
      <c r="O112"/>
      <c r="P112"/>
    </row>
    <row r="113" spans="1:16" ht="12.75">
      <c r="A113" s="124" t="s">
        <v>140</v>
      </c>
      <c r="B113" s="204"/>
      <c r="C113" s="126" t="s">
        <v>18</v>
      </c>
      <c r="D113" s="127" t="s">
        <v>811</v>
      </c>
      <c r="E113" s="128" t="s">
        <v>658</v>
      </c>
      <c r="F113" s="128" t="s">
        <v>615</v>
      </c>
      <c r="G113" s="128"/>
      <c r="H113" s="128"/>
      <c r="I113" s="128"/>
      <c r="J113" s="128"/>
      <c r="K113" s="129"/>
      <c r="L113" s="198"/>
      <c r="M113" s="157"/>
      <c r="O113"/>
      <c r="P113"/>
    </row>
    <row r="114" spans="1:16" ht="12.75">
      <c r="A114" s="118"/>
      <c r="B114" s="119">
        <v>9</v>
      </c>
      <c r="C114" s="120" t="s">
        <v>530</v>
      </c>
      <c r="D114" s="121" t="s">
        <v>818</v>
      </c>
      <c r="E114" s="109" t="s">
        <v>819</v>
      </c>
      <c r="F114" s="109"/>
      <c r="G114" s="109"/>
      <c r="H114" s="109"/>
      <c r="I114" s="109"/>
      <c r="J114" s="109"/>
      <c r="K114" s="122"/>
      <c r="L114" s="196" t="s">
        <v>820</v>
      </c>
      <c r="M114" s="197"/>
      <c r="O114"/>
      <c r="P114"/>
    </row>
    <row r="115" spans="1:16" ht="12.75">
      <c r="A115" s="124" t="s">
        <v>99</v>
      </c>
      <c r="B115" s="204"/>
      <c r="C115" s="126" t="s">
        <v>105</v>
      </c>
      <c r="D115" s="127" t="s">
        <v>821</v>
      </c>
      <c r="E115" s="128" t="s">
        <v>822</v>
      </c>
      <c r="F115" s="128"/>
      <c r="G115" s="128"/>
      <c r="H115" s="128"/>
      <c r="I115" s="128"/>
      <c r="J115" s="128"/>
      <c r="K115" s="129"/>
      <c r="L115" s="198"/>
      <c r="M115" s="157"/>
      <c r="O115"/>
      <c r="P115"/>
    </row>
  </sheetData>
  <mergeCells count="5">
    <mergeCell ref="L6:L7"/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600" verticalDpi="600" orientation="landscape" paperSize="9" r:id="rId1"/>
  <rowBreaks count="1" manualBreakCount="1">
    <brk id="8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6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5" customWidth="1"/>
    <col min="2" max="2" width="4.421875" style="2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3" customWidth="1"/>
    <col min="9" max="9" width="9.57421875" style="25" customWidth="1"/>
  </cols>
  <sheetData>
    <row r="1" ht="15">
      <c r="F1" s="65" t="str">
        <f>Startlist!$F1</f>
        <v> </v>
      </c>
    </row>
    <row r="2" ht="15.75">
      <c r="F2" s="1" t="str">
        <f>Startlist!$F2</f>
        <v>UKU-Mulgi Ralli 2012</v>
      </c>
    </row>
    <row r="3" ht="15">
      <c r="F3" s="65" t="str">
        <f>Startlist!$F3</f>
        <v>14.-15.09.2012</v>
      </c>
    </row>
    <row r="4" spans="6:8" ht="15">
      <c r="F4" s="65" t="str">
        <f>Startlist!$F4</f>
        <v>Viljandimaa</v>
      </c>
      <c r="H4" s="32"/>
    </row>
    <row r="5" spans="6:8" ht="15.75">
      <c r="F5" s="1"/>
      <c r="H5" s="32"/>
    </row>
    <row r="6" spans="1:9" ht="15.75">
      <c r="A6" s="16" t="s">
        <v>56</v>
      </c>
      <c r="F6" s="1"/>
      <c r="H6" s="32"/>
      <c r="I6" s="56" t="s">
        <v>1455</v>
      </c>
    </row>
    <row r="7" spans="1:9" ht="12.75">
      <c r="A7" s="39"/>
      <c r="B7" s="40" t="s">
        <v>65</v>
      </c>
      <c r="C7" s="41" t="s">
        <v>161</v>
      </c>
      <c r="D7" s="42" t="s">
        <v>59</v>
      </c>
      <c r="E7" s="42" t="s">
        <v>60</v>
      </c>
      <c r="F7" s="43"/>
      <c r="G7" s="42" t="s">
        <v>61</v>
      </c>
      <c r="H7" s="44" t="s">
        <v>62</v>
      </c>
      <c r="I7" s="45" t="s">
        <v>57</v>
      </c>
    </row>
    <row r="8" spans="1:9" s="4" customFormat="1" ht="15" customHeight="1">
      <c r="A8" s="26" t="s">
        <v>282</v>
      </c>
      <c r="B8" s="26" t="s">
        <v>1456</v>
      </c>
      <c r="C8" s="27" t="s">
        <v>99</v>
      </c>
      <c r="D8" s="28" t="s">
        <v>107</v>
      </c>
      <c r="E8" s="28" t="s">
        <v>108</v>
      </c>
      <c r="F8" s="28" t="s">
        <v>86</v>
      </c>
      <c r="G8" s="28" t="s">
        <v>109</v>
      </c>
      <c r="H8" s="34" t="s">
        <v>105</v>
      </c>
      <c r="I8" s="36" t="s">
        <v>1226</v>
      </c>
    </row>
    <row r="9" spans="1:9" ht="15" customHeight="1">
      <c r="A9" s="60" t="s">
        <v>283</v>
      </c>
      <c r="B9" s="60" t="s">
        <v>1457</v>
      </c>
      <c r="C9" s="61" t="s">
        <v>99</v>
      </c>
      <c r="D9" s="62" t="s">
        <v>47</v>
      </c>
      <c r="E9" s="62" t="s">
        <v>48</v>
      </c>
      <c r="F9" s="62" t="s">
        <v>86</v>
      </c>
      <c r="G9" s="62" t="s">
        <v>126</v>
      </c>
      <c r="H9" s="63" t="s">
        <v>100</v>
      </c>
      <c r="I9" s="64" t="s">
        <v>1230</v>
      </c>
    </row>
    <row r="10" spans="1:9" ht="15" customHeight="1">
      <c r="A10" s="60" t="s">
        <v>284</v>
      </c>
      <c r="B10" s="60" t="s">
        <v>1458</v>
      </c>
      <c r="C10" s="61" t="s">
        <v>134</v>
      </c>
      <c r="D10" s="62" t="s">
        <v>136</v>
      </c>
      <c r="E10" s="62" t="s">
        <v>137</v>
      </c>
      <c r="F10" s="62" t="s">
        <v>86</v>
      </c>
      <c r="G10" s="62" t="s">
        <v>94</v>
      </c>
      <c r="H10" s="63" t="s">
        <v>135</v>
      </c>
      <c r="I10" s="64" t="s">
        <v>1235</v>
      </c>
    </row>
    <row r="11" spans="1:9" ht="15" customHeight="1">
      <c r="A11" s="60" t="s">
        <v>285</v>
      </c>
      <c r="B11" s="60" t="s">
        <v>1459</v>
      </c>
      <c r="C11" s="61" t="s">
        <v>134</v>
      </c>
      <c r="D11" s="62" t="s">
        <v>159</v>
      </c>
      <c r="E11" s="62" t="s">
        <v>184</v>
      </c>
      <c r="F11" s="62" t="s">
        <v>86</v>
      </c>
      <c r="G11" s="62" t="s">
        <v>126</v>
      </c>
      <c r="H11" s="63" t="s">
        <v>135</v>
      </c>
      <c r="I11" s="64" t="s">
        <v>1240</v>
      </c>
    </row>
    <row r="12" spans="1:9" ht="15" customHeight="1">
      <c r="A12" s="60" t="s">
        <v>286</v>
      </c>
      <c r="B12" s="60" t="s">
        <v>1460</v>
      </c>
      <c r="C12" s="61" t="s">
        <v>102</v>
      </c>
      <c r="D12" s="62" t="s">
        <v>54</v>
      </c>
      <c r="E12" s="62" t="s">
        <v>149</v>
      </c>
      <c r="F12" s="62" t="s">
        <v>86</v>
      </c>
      <c r="G12" s="62" t="s">
        <v>138</v>
      </c>
      <c r="H12" s="63" t="s">
        <v>116</v>
      </c>
      <c r="I12" s="64" t="s">
        <v>1245</v>
      </c>
    </row>
    <row r="13" spans="1:9" ht="15" customHeight="1">
      <c r="A13" s="60" t="s">
        <v>287</v>
      </c>
      <c r="B13" s="60" t="s">
        <v>1461</v>
      </c>
      <c r="C13" s="61" t="s">
        <v>129</v>
      </c>
      <c r="D13" s="62" t="s">
        <v>150</v>
      </c>
      <c r="E13" s="62" t="s">
        <v>151</v>
      </c>
      <c r="F13" s="62" t="s">
        <v>86</v>
      </c>
      <c r="G13" s="62" t="s">
        <v>109</v>
      </c>
      <c r="H13" s="63" t="s">
        <v>95</v>
      </c>
      <c r="I13" s="64" t="s">
        <v>1249</v>
      </c>
    </row>
    <row r="14" spans="1:9" ht="15" customHeight="1">
      <c r="A14" s="60" t="s">
        <v>288</v>
      </c>
      <c r="B14" s="60" t="s">
        <v>1462</v>
      </c>
      <c r="C14" s="61" t="s">
        <v>134</v>
      </c>
      <c r="D14" s="62" t="s">
        <v>3</v>
      </c>
      <c r="E14" s="62" t="s">
        <v>125</v>
      </c>
      <c r="F14" s="62" t="s">
        <v>86</v>
      </c>
      <c r="G14" s="62" t="s">
        <v>148</v>
      </c>
      <c r="H14" s="63" t="s">
        <v>135</v>
      </c>
      <c r="I14" s="64" t="s">
        <v>1254</v>
      </c>
    </row>
    <row r="15" spans="1:9" ht="15" customHeight="1">
      <c r="A15" s="60" t="s">
        <v>289</v>
      </c>
      <c r="B15" s="60" t="s">
        <v>1463</v>
      </c>
      <c r="C15" s="61" t="s">
        <v>84</v>
      </c>
      <c r="D15" s="62" t="s">
        <v>112</v>
      </c>
      <c r="E15" s="62" t="s">
        <v>113</v>
      </c>
      <c r="F15" s="62" t="s">
        <v>86</v>
      </c>
      <c r="G15" s="62" t="s">
        <v>148</v>
      </c>
      <c r="H15" s="63" t="s">
        <v>117</v>
      </c>
      <c r="I15" s="64" t="s">
        <v>1259</v>
      </c>
    </row>
    <row r="16" spans="1:9" ht="15" customHeight="1">
      <c r="A16" s="60" t="s">
        <v>290</v>
      </c>
      <c r="B16" s="60" t="s">
        <v>1464</v>
      </c>
      <c r="C16" s="61" t="s">
        <v>144</v>
      </c>
      <c r="D16" s="62" t="s">
        <v>145</v>
      </c>
      <c r="E16" s="62" t="s">
        <v>146</v>
      </c>
      <c r="F16" s="62" t="s">
        <v>86</v>
      </c>
      <c r="G16" s="62" t="s">
        <v>94</v>
      </c>
      <c r="H16" s="63" t="s">
        <v>147</v>
      </c>
      <c r="I16" s="64" t="s">
        <v>1265</v>
      </c>
    </row>
    <row r="17" spans="1:9" ht="15" customHeight="1">
      <c r="A17" s="60" t="s">
        <v>291</v>
      </c>
      <c r="B17" s="60" t="s">
        <v>1465</v>
      </c>
      <c r="C17" s="61" t="s">
        <v>103</v>
      </c>
      <c r="D17" s="62" t="s">
        <v>191</v>
      </c>
      <c r="E17" s="62" t="s">
        <v>192</v>
      </c>
      <c r="F17" s="62" t="s">
        <v>86</v>
      </c>
      <c r="G17" s="62" t="s">
        <v>109</v>
      </c>
      <c r="H17" s="63" t="s">
        <v>117</v>
      </c>
      <c r="I17" s="64" t="s">
        <v>1269</v>
      </c>
    </row>
    <row r="18" spans="1:9" ht="15" customHeight="1">
      <c r="A18" s="57"/>
      <c r="B18" s="57"/>
      <c r="C18" s="58"/>
      <c r="D18" s="38"/>
      <c r="E18" s="38"/>
      <c r="F18" s="38"/>
      <c r="G18" s="38"/>
      <c r="H18" s="59"/>
      <c r="I18" s="57"/>
    </row>
    <row r="19" spans="1:9" ht="15" customHeight="1">
      <c r="A19" s="57"/>
      <c r="B19" s="57"/>
      <c r="C19" s="58"/>
      <c r="D19" s="38"/>
      <c r="E19" s="38"/>
      <c r="F19" s="38"/>
      <c r="G19" s="38"/>
      <c r="H19" s="59"/>
      <c r="I19" s="56" t="s">
        <v>1466</v>
      </c>
    </row>
    <row r="20" spans="1:9" s="4" customFormat="1" ht="15" customHeight="1">
      <c r="A20" s="29" t="s">
        <v>282</v>
      </c>
      <c r="B20" s="29" t="s">
        <v>1460</v>
      </c>
      <c r="C20" s="30" t="s">
        <v>102</v>
      </c>
      <c r="D20" s="31" t="s">
        <v>54</v>
      </c>
      <c r="E20" s="31" t="s">
        <v>149</v>
      </c>
      <c r="F20" s="31" t="s">
        <v>86</v>
      </c>
      <c r="G20" s="31" t="s">
        <v>138</v>
      </c>
      <c r="H20" s="35" t="s">
        <v>116</v>
      </c>
      <c r="I20" s="37" t="s">
        <v>1244</v>
      </c>
    </row>
    <row r="21" spans="1:9" s="38" customFormat="1" ht="15" customHeight="1">
      <c r="A21" s="50"/>
      <c r="B21" s="50"/>
      <c r="C21" s="51"/>
      <c r="D21" s="52"/>
      <c r="E21" s="52"/>
      <c r="F21" s="52"/>
      <c r="G21" s="52"/>
      <c r="H21" s="53"/>
      <c r="I21" s="54"/>
    </row>
    <row r="22" spans="1:9" s="38" customFormat="1" ht="15" customHeight="1">
      <c r="A22" s="50"/>
      <c r="B22" s="50"/>
      <c r="C22" s="51"/>
      <c r="D22" s="52"/>
      <c r="E22" s="52"/>
      <c r="F22" s="52"/>
      <c r="G22" s="52"/>
      <c r="H22" s="53"/>
      <c r="I22" s="54"/>
    </row>
    <row r="23" spans="1:9" ht="15" customHeight="1">
      <c r="A23" s="46"/>
      <c r="B23" s="46"/>
      <c r="C23" s="47"/>
      <c r="D23" s="48"/>
      <c r="E23" s="48"/>
      <c r="F23" s="48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8"/>
      <c r="G24" s="48"/>
      <c r="H24" s="49"/>
      <c r="I24" s="56" t="s">
        <v>1467</v>
      </c>
    </row>
    <row r="25" spans="1:9" s="4" customFormat="1" ht="15" customHeight="1">
      <c r="A25" s="29" t="s">
        <v>282</v>
      </c>
      <c r="B25" s="29" t="s">
        <v>1456</v>
      </c>
      <c r="C25" s="30" t="s">
        <v>99</v>
      </c>
      <c r="D25" s="31" t="s">
        <v>107</v>
      </c>
      <c r="E25" s="31" t="s">
        <v>108</v>
      </c>
      <c r="F25" s="31" t="s">
        <v>86</v>
      </c>
      <c r="G25" s="31" t="s">
        <v>109</v>
      </c>
      <c r="H25" s="35" t="s">
        <v>105</v>
      </c>
      <c r="I25" s="37" t="s">
        <v>1226</v>
      </c>
    </row>
    <row r="26" spans="1:9" s="38" customFormat="1" ht="15" customHeight="1">
      <c r="A26" s="50" t="s">
        <v>283</v>
      </c>
      <c r="B26" s="50" t="s">
        <v>1457</v>
      </c>
      <c r="C26" s="51" t="s">
        <v>99</v>
      </c>
      <c r="D26" s="52" t="s">
        <v>47</v>
      </c>
      <c r="E26" s="52" t="s">
        <v>48</v>
      </c>
      <c r="F26" s="52" t="s">
        <v>86</v>
      </c>
      <c r="G26" s="52" t="s">
        <v>126</v>
      </c>
      <c r="H26" s="53" t="s">
        <v>100</v>
      </c>
      <c r="I26" s="54" t="s">
        <v>1230</v>
      </c>
    </row>
    <row r="27" spans="1:9" s="38" customFormat="1" ht="15" customHeight="1">
      <c r="A27" s="50" t="s">
        <v>284</v>
      </c>
      <c r="B27" s="50" t="s">
        <v>1468</v>
      </c>
      <c r="C27" s="51" t="s">
        <v>99</v>
      </c>
      <c r="D27" s="52" t="s">
        <v>226</v>
      </c>
      <c r="E27" s="52" t="s">
        <v>227</v>
      </c>
      <c r="F27" s="52" t="s">
        <v>86</v>
      </c>
      <c r="G27" s="52" t="s">
        <v>92</v>
      </c>
      <c r="H27" s="53" t="s">
        <v>105</v>
      </c>
      <c r="I27" s="54" t="s">
        <v>1353</v>
      </c>
    </row>
    <row r="28" spans="1:9" ht="15" customHeight="1">
      <c r="A28" s="46"/>
      <c r="B28" s="46"/>
      <c r="C28" s="47"/>
      <c r="D28" s="48"/>
      <c r="E28" s="48"/>
      <c r="F28" s="48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8"/>
      <c r="G29" s="48"/>
      <c r="H29" s="49"/>
      <c r="I29" s="56" t="s">
        <v>1466</v>
      </c>
    </row>
    <row r="30" spans="1:9" s="4" customFormat="1" ht="15" customHeight="1">
      <c r="A30" s="29" t="s">
        <v>282</v>
      </c>
      <c r="B30" s="29" t="s">
        <v>1469</v>
      </c>
      <c r="C30" s="30" t="s">
        <v>128</v>
      </c>
      <c r="D30" s="31" t="s">
        <v>130</v>
      </c>
      <c r="E30" s="31" t="s">
        <v>131</v>
      </c>
      <c r="F30" s="31" t="s">
        <v>93</v>
      </c>
      <c r="G30" s="31" t="s">
        <v>132</v>
      </c>
      <c r="H30" s="35" t="s">
        <v>105</v>
      </c>
      <c r="I30" s="37" t="s">
        <v>1328</v>
      </c>
    </row>
    <row r="31" spans="1:9" ht="15" customHeight="1">
      <c r="A31" s="50"/>
      <c r="B31" s="50"/>
      <c r="C31" s="51"/>
      <c r="D31" s="52"/>
      <c r="E31" s="52"/>
      <c r="F31" s="52"/>
      <c r="G31" s="52"/>
      <c r="H31" s="53"/>
      <c r="I31" s="54"/>
    </row>
    <row r="32" spans="1:9" ht="15" customHeight="1">
      <c r="A32" s="50"/>
      <c r="B32" s="50"/>
      <c r="C32" s="51"/>
      <c r="D32" s="52"/>
      <c r="E32" s="52"/>
      <c r="F32" s="52"/>
      <c r="G32" s="52"/>
      <c r="H32" s="53"/>
      <c r="I32" s="54"/>
    </row>
    <row r="33" spans="1:9" ht="15" customHeight="1">
      <c r="A33" s="46"/>
      <c r="B33" s="46"/>
      <c r="C33" s="47"/>
      <c r="D33" s="48"/>
      <c r="E33" s="48"/>
      <c r="F33" s="48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8"/>
      <c r="G34" s="48"/>
      <c r="H34" s="49"/>
      <c r="I34" s="56" t="s">
        <v>1470</v>
      </c>
    </row>
    <row r="35" spans="1:9" s="4" customFormat="1" ht="15" customHeight="1">
      <c r="A35" s="29" t="s">
        <v>282</v>
      </c>
      <c r="B35" s="29" t="s">
        <v>1465</v>
      </c>
      <c r="C35" s="30" t="s">
        <v>103</v>
      </c>
      <c r="D35" s="31" t="s">
        <v>191</v>
      </c>
      <c r="E35" s="31" t="s">
        <v>192</v>
      </c>
      <c r="F35" s="31" t="s">
        <v>86</v>
      </c>
      <c r="G35" s="31" t="s">
        <v>109</v>
      </c>
      <c r="H35" s="35" t="s">
        <v>117</v>
      </c>
      <c r="I35" s="37" t="s">
        <v>1268</v>
      </c>
    </row>
    <row r="36" spans="1:9" ht="15" customHeight="1">
      <c r="A36" s="50"/>
      <c r="B36" s="50"/>
      <c r="C36" s="51"/>
      <c r="D36" s="52"/>
      <c r="E36" s="52"/>
      <c r="F36" s="52"/>
      <c r="G36" s="52"/>
      <c r="H36" s="53"/>
      <c r="I36" s="54"/>
    </row>
    <row r="37" spans="1:9" ht="15" customHeight="1">
      <c r="A37" s="50"/>
      <c r="B37" s="50"/>
      <c r="C37" s="51"/>
      <c r="D37" s="52"/>
      <c r="E37" s="52"/>
      <c r="F37" s="52"/>
      <c r="G37" s="52"/>
      <c r="H37" s="53"/>
      <c r="I37" s="54"/>
    </row>
    <row r="38" spans="1:9" s="38" customFormat="1" ht="15" customHeight="1">
      <c r="A38" s="46"/>
      <c r="B38" s="46"/>
      <c r="C38" s="47"/>
      <c r="D38" s="48"/>
      <c r="E38" s="48"/>
      <c r="F38" s="48"/>
      <c r="G38" s="48"/>
      <c r="H38" s="49"/>
      <c r="I38" s="46"/>
    </row>
    <row r="39" spans="1:9" s="38" customFormat="1" ht="15" customHeight="1">
      <c r="A39" s="46"/>
      <c r="B39" s="46"/>
      <c r="C39" s="47"/>
      <c r="D39" s="48"/>
      <c r="E39" s="48"/>
      <c r="F39" s="48"/>
      <c r="G39" s="48"/>
      <c r="H39" s="49"/>
      <c r="I39" s="56" t="s">
        <v>1471</v>
      </c>
    </row>
    <row r="40" spans="1:9" s="4" customFormat="1" ht="15" customHeight="1">
      <c r="A40" s="29" t="s">
        <v>282</v>
      </c>
      <c r="B40" s="29" t="s">
        <v>1463</v>
      </c>
      <c r="C40" s="30" t="s">
        <v>84</v>
      </c>
      <c r="D40" s="31" t="s">
        <v>112</v>
      </c>
      <c r="E40" s="31" t="s">
        <v>113</v>
      </c>
      <c r="F40" s="31" t="s">
        <v>86</v>
      </c>
      <c r="G40" s="31" t="s">
        <v>148</v>
      </c>
      <c r="H40" s="35" t="s">
        <v>117</v>
      </c>
      <c r="I40" s="37" t="s">
        <v>1258</v>
      </c>
    </row>
    <row r="41" spans="1:9" ht="15" customHeight="1">
      <c r="A41" s="50" t="s">
        <v>283</v>
      </c>
      <c r="B41" s="50" t="s">
        <v>1472</v>
      </c>
      <c r="C41" s="51" t="s">
        <v>84</v>
      </c>
      <c r="D41" s="52" t="s">
        <v>26</v>
      </c>
      <c r="E41" s="52" t="s">
        <v>27</v>
      </c>
      <c r="F41" s="52" t="s">
        <v>86</v>
      </c>
      <c r="G41" s="52" t="s">
        <v>148</v>
      </c>
      <c r="H41" s="53" t="s">
        <v>117</v>
      </c>
      <c r="I41" s="54" t="s">
        <v>1473</v>
      </c>
    </row>
    <row r="42" spans="1:9" ht="15" customHeight="1">
      <c r="A42" s="50" t="s">
        <v>284</v>
      </c>
      <c r="B42" s="50" t="s">
        <v>1474</v>
      </c>
      <c r="C42" s="51" t="s">
        <v>84</v>
      </c>
      <c r="D42" s="52" t="s">
        <v>219</v>
      </c>
      <c r="E42" s="52" t="s">
        <v>220</v>
      </c>
      <c r="F42" s="52" t="s">
        <v>86</v>
      </c>
      <c r="G42" s="52" t="s">
        <v>148</v>
      </c>
      <c r="H42" s="53" t="s">
        <v>117</v>
      </c>
      <c r="I42" s="54" t="s">
        <v>1475</v>
      </c>
    </row>
    <row r="43" spans="1:9" ht="15" customHeight="1">
      <c r="A43" s="57"/>
      <c r="B43" s="57"/>
      <c r="C43" s="58"/>
      <c r="D43" s="38"/>
      <c r="E43" s="38"/>
      <c r="F43" s="38"/>
      <c r="G43" s="38"/>
      <c r="H43" s="59"/>
      <c r="I43" s="57"/>
    </row>
    <row r="44" spans="1:9" ht="15" customHeight="1">
      <c r="A44" s="57"/>
      <c r="B44" s="57"/>
      <c r="C44" s="58"/>
      <c r="D44" s="38"/>
      <c r="E44" s="38"/>
      <c r="F44" s="38"/>
      <c r="G44" s="38"/>
      <c r="H44" s="59"/>
      <c r="I44" s="56" t="s">
        <v>1476</v>
      </c>
    </row>
    <row r="45" spans="1:9" s="4" customFormat="1" ht="15" customHeight="1">
      <c r="A45" s="29" t="s">
        <v>282</v>
      </c>
      <c r="B45" s="29" t="s">
        <v>1477</v>
      </c>
      <c r="C45" s="30" t="s">
        <v>118</v>
      </c>
      <c r="D45" s="31" t="s">
        <v>152</v>
      </c>
      <c r="E45" s="31" t="s">
        <v>153</v>
      </c>
      <c r="F45" s="31" t="s">
        <v>86</v>
      </c>
      <c r="G45" s="31" t="s">
        <v>154</v>
      </c>
      <c r="H45" s="35" t="s">
        <v>0</v>
      </c>
      <c r="I45" s="37" t="s">
        <v>1333</v>
      </c>
    </row>
    <row r="46" spans="1:9" s="38" customFormat="1" ht="15" customHeight="1">
      <c r="A46" s="50"/>
      <c r="B46" s="50"/>
      <c r="C46" s="51"/>
      <c r="D46" s="52"/>
      <c r="E46" s="52"/>
      <c r="F46" s="52"/>
      <c r="G46" s="52"/>
      <c r="H46" s="53"/>
      <c r="I46" s="54"/>
    </row>
    <row r="47" spans="1:9" s="38" customFormat="1" ht="15" customHeight="1">
      <c r="A47" s="50"/>
      <c r="B47" s="50"/>
      <c r="C47" s="51"/>
      <c r="D47" s="52"/>
      <c r="E47" s="52"/>
      <c r="F47" s="52"/>
      <c r="G47" s="52"/>
      <c r="H47" s="53"/>
      <c r="I47" s="54"/>
    </row>
    <row r="48" spans="1:9" ht="15" customHeight="1">
      <c r="A48" s="46"/>
      <c r="B48" s="46"/>
      <c r="C48" s="47"/>
      <c r="D48" s="48"/>
      <c r="E48" s="48"/>
      <c r="F48" s="48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8"/>
      <c r="G49" s="48"/>
      <c r="H49" s="49"/>
      <c r="I49" s="56" t="s">
        <v>1478</v>
      </c>
    </row>
    <row r="50" spans="1:9" s="4" customFormat="1" ht="15" customHeight="1">
      <c r="A50" s="29" t="s">
        <v>282</v>
      </c>
      <c r="B50" s="29" t="s">
        <v>1461</v>
      </c>
      <c r="C50" s="30" t="s">
        <v>129</v>
      </c>
      <c r="D50" s="31" t="s">
        <v>150</v>
      </c>
      <c r="E50" s="31" t="s">
        <v>151</v>
      </c>
      <c r="F50" s="31" t="s">
        <v>86</v>
      </c>
      <c r="G50" s="31" t="s">
        <v>109</v>
      </c>
      <c r="H50" s="35" t="s">
        <v>95</v>
      </c>
      <c r="I50" s="37" t="s">
        <v>1248</v>
      </c>
    </row>
    <row r="51" spans="1:9" s="38" customFormat="1" ht="15" customHeight="1">
      <c r="A51" s="50" t="s">
        <v>283</v>
      </c>
      <c r="B51" s="50" t="s">
        <v>1479</v>
      </c>
      <c r="C51" s="51" t="s">
        <v>129</v>
      </c>
      <c r="D51" s="52" t="s">
        <v>122</v>
      </c>
      <c r="E51" s="52" t="s">
        <v>123</v>
      </c>
      <c r="F51" s="52" t="s">
        <v>93</v>
      </c>
      <c r="G51" s="52" t="s">
        <v>132</v>
      </c>
      <c r="H51" s="53" t="s">
        <v>97</v>
      </c>
      <c r="I51" s="54" t="s">
        <v>1480</v>
      </c>
    </row>
    <row r="52" spans="1:9" s="38" customFormat="1" ht="15" customHeight="1">
      <c r="A52" s="50" t="s">
        <v>284</v>
      </c>
      <c r="B52" s="50" t="s">
        <v>1481</v>
      </c>
      <c r="C52" s="51" t="s">
        <v>129</v>
      </c>
      <c r="D52" s="52" t="s">
        <v>198</v>
      </c>
      <c r="E52" s="52" t="s">
        <v>199</v>
      </c>
      <c r="F52" s="52" t="s">
        <v>86</v>
      </c>
      <c r="G52" s="52" t="s">
        <v>157</v>
      </c>
      <c r="H52" s="53" t="s">
        <v>121</v>
      </c>
      <c r="I52" s="54" t="s">
        <v>1482</v>
      </c>
    </row>
    <row r="53" spans="1:9" ht="15" customHeight="1">
      <c r="A53" s="46"/>
      <c r="B53" s="46"/>
      <c r="C53" s="47"/>
      <c r="D53" s="48"/>
      <c r="E53" s="48"/>
      <c r="F53" s="48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8"/>
      <c r="G54" s="48"/>
      <c r="H54" s="49"/>
      <c r="I54" s="56" t="s">
        <v>1483</v>
      </c>
    </row>
    <row r="55" spans="1:9" s="4" customFormat="1" ht="15" customHeight="1">
      <c r="A55" s="29" t="s">
        <v>282</v>
      </c>
      <c r="B55" s="29" t="s">
        <v>1458</v>
      </c>
      <c r="C55" s="30" t="s">
        <v>134</v>
      </c>
      <c r="D55" s="31" t="s">
        <v>136</v>
      </c>
      <c r="E55" s="31" t="s">
        <v>137</v>
      </c>
      <c r="F55" s="31" t="s">
        <v>86</v>
      </c>
      <c r="G55" s="31" t="s">
        <v>94</v>
      </c>
      <c r="H55" s="35" t="s">
        <v>135</v>
      </c>
      <c r="I55" s="37" t="s">
        <v>1234</v>
      </c>
    </row>
    <row r="56" spans="1:9" ht="15" customHeight="1">
      <c r="A56" s="50" t="s">
        <v>283</v>
      </c>
      <c r="B56" s="50" t="s">
        <v>1459</v>
      </c>
      <c r="C56" s="51" t="s">
        <v>134</v>
      </c>
      <c r="D56" s="52" t="s">
        <v>159</v>
      </c>
      <c r="E56" s="52" t="s">
        <v>184</v>
      </c>
      <c r="F56" s="52" t="s">
        <v>86</v>
      </c>
      <c r="G56" s="52" t="s">
        <v>126</v>
      </c>
      <c r="H56" s="53" t="s">
        <v>135</v>
      </c>
      <c r="I56" s="54" t="s">
        <v>1484</v>
      </c>
    </row>
    <row r="57" spans="1:9" ht="15" customHeight="1">
      <c r="A57" s="50" t="s">
        <v>284</v>
      </c>
      <c r="B57" s="50" t="s">
        <v>1462</v>
      </c>
      <c r="C57" s="51" t="s">
        <v>134</v>
      </c>
      <c r="D57" s="52" t="s">
        <v>3</v>
      </c>
      <c r="E57" s="52" t="s">
        <v>125</v>
      </c>
      <c r="F57" s="52" t="s">
        <v>86</v>
      </c>
      <c r="G57" s="52" t="s">
        <v>148</v>
      </c>
      <c r="H57" s="53" t="s">
        <v>135</v>
      </c>
      <c r="I57" s="54" t="s">
        <v>1485</v>
      </c>
    </row>
    <row r="58" spans="1:9" ht="15" customHeight="1">
      <c r="A58" s="46"/>
      <c r="B58" s="46"/>
      <c r="C58" s="47"/>
      <c r="D58" s="48"/>
      <c r="E58" s="48"/>
      <c r="F58" s="48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8"/>
      <c r="G59" s="48"/>
      <c r="H59" s="49"/>
      <c r="I59" s="56" t="s">
        <v>1486</v>
      </c>
    </row>
    <row r="60" spans="1:9" s="4" customFormat="1" ht="15" customHeight="1">
      <c r="A60" s="29" t="s">
        <v>282</v>
      </c>
      <c r="B60" s="29" t="s">
        <v>1464</v>
      </c>
      <c r="C60" s="30" t="s">
        <v>144</v>
      </c>
      <c r="D60" s="31" t="s">
        <v>145</v>
      </c>
      <c r="E60" s="31" t="s">
        <v>146</v>
      </c>
      <c r="F60" s="31" t="s">
        <v>86</v>
      </c>
      <c r="G60" s="31" t="s">
        <v>94</v>
      </c>
      <c r="H60" s="35" t="s">
        <v>147</v>
      </c>
      <c r="I60" s="37" t="s">
        <v>1264</v>
      </c>
    </row>
    <row r="61" spans="1:9" ht="15" customHeight="1">
      <c r="A61" s="50" t="s">
        <v>283</v>
      </c>
      <c r="B61" s="50" t="s">
        <v>1487</v>
      </c>
      <c r="C61" s="51" t="s">
        <v>144</v>
      </c>
      <c r="D61" s="52" t="s">
        <v>21</v>
      </c>
      <c r="E61" s="52" t="s">
        <v>22</v>
      </c>
      <c r="F61" s="52" t="s">
        <v>124</v>
      </c>
      <c r="G61" s="52" t="s">
        <v>23</v>
      </c>
      <c r="H61" s="53" t="s">
        <v>50</v>
      </c>
      <c r="I61" s="54" t="s">
        <v>1488</v>
      </c>
    </row>
    <row r="62" spans="1:9" ht="15" customHeight="1">
      <c r="A62" s="50" t="s">
        <v>284</v>
      </c>
      <c r="B62" s="50" t="s">
        <v>1489</v>
      </c>
      <c r="C62" s="51" t="s">
        <v>144</v>
      </c>
      <c r="D62" s="52" t="s">
        <v>207</v>
      </c>
      <c r="E62" s="52" t="s">
        <v>208</v>
      </c>
      <c r="F62" s="52" t="s">
        <v>86</v>
      </c>
      <c r="G62" s="52" t="s">
        <v>94</v>
      </c>
      <c r="H62" s="53" t="s">
        <v>209</v>
      </c>
      <c r="I62" s="54" t="s">
        <v>1490</v>
      </c>
    </row>
    <row r="63" spans="1:9" ht="15" customHeight="1">
      <c r="A63" s="46"/>
      <c r="B63" s="46"/>
      <c r="C63" s="47"/>
      <c r="D63" s="48"/>
      <c r="E63" s="48"/>
      <c r="F63" s="48"/>
      <c r="G63" s="48"/>
      <c r="H63" s="49"/>
      <c r="I63" s="46"/>
    </row>
    <row r="64" spans="1:9" ht="15" customHeight="1">
      <c r="A64" s="46"/>
      <c r="B64" s="46"/>
      <c r="C64" s="47"/>
      <c r="D64" s="48"/>
      <c r="E64" s="48"/>
      <c r="F64" s="48"/>
      <c r="G64" s="48"/>
      <c r="H64" s="49"/>
      <c r="I64" s="56" t="s">
        <v>1491</v>
      </c>
    </row>
    <row r="65" spans="1:9" s="4" customFormat="1" ht="15" customHeight="1">
      <c r="A65" s="29" t="s">
        <v>282</v>
      </c>
      <c r="B65" s="29" t="s">
        <v>1492</v>
      </c>
      <c r="C65" s="30" t="s">
        <v>140</v>
      </c>
      <c r="D65" s="31" t="s">
        <v>16</v>
      </c>
      <c r="E65" s="31" t="s">
        <v>17</v>
      </c>
      <c r="F65" s="31" t="s">
        <v>86</v>
      </c>
      <c r="G65" s="31" t="s">
        <v>109</v>
      </c>
      <c r="H65" s="35" t="s">
        <v>18</v>
      </c>
      <c r="I65" s="37" t="s">
        <v>1291</v>
      </c>
    </row>
    <row r="66" spans="1:9" ht="15" customHeight="1">
      <c r="A66" s="50" t="s">
        <v>283</v>
      </c>
      <c r="B66" s="50" t="s">
        <v>1493</v>
      </c>
      <c r="C66" s="51" t="s">
        <v>140</v>
      </c>
      <c r="D66" s="52" t="s">
        <v>33</v>
      </c>
      <c r="E66" s="52" t="s">
        <v>34</v>
      </c>
      <c r="F66" s="52" t="s">
        <v>124</v>
      </c>
      <c r="G66" s="52" t="s">
        <v>234</v>
      </c>
      <c r="H66" s="53" t="s">
        <v>18</v>
      </c>
      <c r="I66" s="54" t="s">
        <v>1494</v>
      </c>
    </row>
    <row r="67" spans="1:9" ht="15" customHeight="1">
      <c r="A67" s="50"/>
      <c r="B67" s="50"/>
      <c r="C67" s="51"/>
      <c r="D67" s="52"/>
      <c r="E67" s="52"/>
      <c r="F67" s="52"/>
      <c r="G67" s="52"/>
      <c r="H67" s="53"/>
      <c r="I67" s="54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18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2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" customWidth="1"/>
    <col min="7" max="7" width="27.421875" style="33" customWidth="1"/>
    <col min="8" max="8" width="13.140625" style="73" customWidth="1"/>
  </cols>
  <sheetData>
    <row r="1" ht="15">
      <c r="E1" s="65" t="str">
        <f>Startlist!$F1</f>
        <v> </v>
      </c>
    </row>
    <row r="2" ht="15.75">
      <c r="E2" s="1" t="str">
        <f>Startlist!$F2</f>
        <v>UKU-Mulgi Ralli 2012</v>
      </c>
    </row>
    <row r="3" ht="15">
      <c r="E3" s="65" t="str">
        <f>Startlist!$F3</f>
        <v>14.-15.09.2012</v>
      </c>
    </row>
    <row r="4" ht="15">
      <c r="E4" s="65" t="str">
        <f>Startlist!$F4</f>
        <v>Viljandimaa</v>
      </c>
    </row>
    <row r="5" spans="2:6" ht="15">
      <c r="B5" s="55" t="s">
        <v>55</v>
      </c>
      <c r="F5" s="15"/>
    </row>
    <row r="6" spans="2:6" ht="12.75" customHeight="1">
      <c r="B6" s="55"/>
      <c r="F6" s="15"/>
    </row>
    <row r="7" spans="1:8" s="79" customFormat="1" ht="12.75" customHeight="1">
      <c r="A7" s="74" t="s">
        <v>115</v>
      </c>
      <c r="B7" s="75" t="s">
        <v>342</v>
      </c>
      <c r="C7" s="76"/>
      <c r="D7" s="77"/>
      <c r="E7" s="77"/>
      <c r="F7" s="76"/>
      <c r="G7" s="78"/>
      <c r="H7" s="158" t="s">
        <v>1453</v>
      </c>
    </row>
    <row r="8" ht="7.5" customHeight="1"/>
    <row r="9" spans="2:8" ht="12.75" customHeight="1">
      <c r="B9" s="72">
        <v>1</v>
      </c>
      <c r="C9" s="3" t="s">
        <v>128</v>
      </c>
      <c r="D9" t="s">
        <v>130</v>
      </c>
      <c r="E9" t="s">
        <v>131</v>
      </c>
      <c r="F9" s="3" t="s">
        <v>93</v>
      </c>
      <c r="G9" s="33" t="s">
        <v>105</v>
      </c>
      <c r="H9" s="102" t="str">
        <f>VLOOKUP(B9,Results!B:M,12,FALSE)</f>
        <v> 1:34.39,4</v>
      </c>
    </row>
    <row r="10" spans="2:8" ht="12.75" customHeight="1">
      <c r="B10" s="72">
        <v>4</v>
      </c>
      <c r="C10" s="3" t="s">
        <v>99</v>
      </c>
      <c r="D10" t="s">
        <v>107</v>
      </c>
      <c r="E10" t="s">
        <v>108</v>
      </c>
      <c r="F10" s="3" t="s">
        <v>86</v>
      </c>
      <c r="G10" s="33" t="s">
        <v>105</v>
      </c>
      <c r="H10" s="102" t="str">
        <f>VLOOKUP(B10,Results!B:M,12,FALSE)</f>
        <v> 1:02.01,4</v>
      </c>
    </row>
    <row r="11" spans="2:8" ht="12.75" customHeight="1">
      <c r="B11" s="72">
        <v>27</v>
      </c>
      <c r="C11" s="3" t="s">
        <v>129</v>
      </c>
      <c r="D11" t="s">
        <v>122</v>
      </c>
      <c r="E11" t="s">
        <v>123</v>
      </c>
      <c r="F11" s="3" t="s">
        <v>93</v>
      </c>
      <c r="G11" s="33" t="s">
        <v>97</v>
      </c>
      <c r="H11" s="102" t="str">
        <f>VLOOKUP(B11,Results!B:M,12,FALSE)</f>
        <v> 1:12.24,3</v>
      </c>
    </row>
    <row r="12" ht="7.5" customHeight="1">
      <c r="H12" s="110"/>
    </row>
    <row r="13" spans="1:8" s="79" customFormat="1" ht="12.75" customHeight="1">
      <c r="A13" s="74" t="s">
        <v>341</v>
      </c>
      <c r="B13" s="75" t="s">
        <v>126</v>
      </c>
      <c r="C13" s="76"/>
      <c r="D13" s="77"/>
      <c r="E13" s="77"/>
      <c r="F13" s="76"/>
      <c r="G13" s="78"/>
      <c r="H13" s="158" t="s">
        <v>1452</v>
      </c>
    </row>
    <row r="14" ht="7.5" customHeight="1"/>
    <row r="15" spans="2:8" ht="12.75" customHeight="1">
      <c r="B15" s="72">
        <v>3</v>
      </c>
      <c r="C15" s="3" t="s">
        <v>99</v>
      </c>
      <c r="D15" t="s">
        <v>51</v>
      </c>
      <c r="E15" t="s">
        <v>167</v>
      </c>
      <c r="F15" s="3" t="s">
        <v>86</v>
      </c>
      <c r="G15" s="33" t="s">
        <v>100</v>
      </c>
      <c r="H15" s="102" t="str">
        <f>VLOOKUP(B15,Results!B:M,12,FALSE)</f>
        <v> 1:24.13,8</v>
      </c>
    </row>
    <row r="16" spans="2:8" ht="12.75" customHeight="1">
      <c r="B16" s="72">
        <v>5</v>
      </c>
      <c r="C16" s="3" t="s">
        <v>99</v>
      </c>
      <c r="D16" t="s">
        <v>47</v>
      </c>
      <c r="E16" t="s">
        <v>48</v>
      </c>
      <c r="F16" s="3" t="s">
        <v>86</v>
      </c>
      <c r="G16" s="33" t="s">
        <v>100</v>
      </c>
      <c r="H16" s="102" t="str">
        <f>VLOOKUP(B16,Results!B:M,12,FALSE)</f>
        <v> 1:02.13,6</v>
      </c>
    </row>
    <row r="17" spans="2:8" ht="12.75" customHeight="1">
      <c r="B17" s="72">
        <v>8</v>
      </c>
      <c r="C17" s="3" t="s">
        <v>99</v>
      </c>
      <c r="D17" t="s">
        <v>96</v>
      </c>
      <c r="E17" t="s">
        <v>104</v>
      </c>
      <c r="F17" s="3" t="s">
        <v>86</v>
      </c>
      <c r="G17" s="33" t="s">
        <v>97</v>
      </c>
      <c r="H17" s="102" t="s">
        <v>1451</v>
      </c>
    </row>
    <row r="18" ht="7.5" customHeight="1">
      <c r="H18" s="110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5" t="str">
        <f>Startlist!$F1</f>
        <v> </v>
      </c>
    </row>
    <row r="2" ht="15.75">
      <c r="E2" s="1" t="str">
        <f>Startlist!$F2</f>
        <v>UKU-Mulgi Ralli 2012</v>
      </c>
    </row>
    <row r="3" ht="15">
      <c r="E3" s="65" t="str">
        <f>Startlist!$F3</f>
        <v>14.-15.09.2012</v>
      </c>
    </row>
    <row r="4" ht="15">
      <c r="E4" s="65" t="str">
        <f>Startlist!$F4</f>
        <v>Viljandimaa</v>
      </c>
    </row>
    <row r="6" ht="15">
      <c r="A6" s="16" t="s">
        <v>80</v>
      </c>
    </row>
    <row r="7" spans="1:9" ht="12.75">
      <c r="A7" s="20" t="s">
        <v>65</v>
      </c>
      <c r="B7" s="17" t="s">
        <v>161</v>
      </c>
      <c r="C7" s="18" t="s">
        <v>59</v>
      </c>
      <c r="D7" s="19" t="s">
        <v>60</v>
      </c>
      <c r="E7" s="19" t="s">
        <v>62</v>
      </c>
      <c r="F7" s="18" t="s">
        <v>76</v>
      </c>
      <c r="G7" s="18" t="s">
        <v>77</v>
      </c>
      <c r="H7" s="21" t="s">
        <v>74</v>
      </c>
      <c r="I7" s="22" t="s">
        <v>75</v>
      </c>
    </row>
    <row r="8" spans="1:10" ht="15" customHeight="1">
      <c r="A8" s="137">
        <v>34</v>
      </c>
      <c r="B8" s="111" t="s">
        <v>118</v>
      </c>
      <c r="C8" s="112" t="s">
        <v>35</v>
      </c>
      <c r="D8" s="112" t="s">
        <v>36</v>
      </c>
      <c r="E8" s="112" t="s">
        <v>98</v>
      </c>
      <c r="F8" s="112" t="s">
        <v>561</v>
      </c>
      <c r="G8" s="112" t="s">
        <v>562</v>
      </c>
      <c r="H8" s="103" t="s">
        <v>563</v>
      </c>
      <c r="I8" s="104" t="s">
        <v>563</v>
      </c>
      <c r="J8" s="114"/>
    </row>
    <row r="9" spans="1:10" ht="15" customHeight="1">
      <c r="A9" s="137">
        <v>53</v>
      </c>
      <c r="B9" s="111" t="s">
        <v>144</v>
      </c>
      <c r="C9" s="112" t="s">
        <v>40</v>
      </c>
      <c r="D9" s="112" t="s">
        <v>41</v>
      </c>
      <c r="E9" s="112" t="s">
        <v>42</v>
      </c>
      <c r="F9" s="112" t="s">
        <v>746</v>
      </c>
      <c r="G9" s="112" t="s">
        <v>562</v>
      </c>
      <c r="H9" s="103" t="s">
        <v>563</v>
      </c>
      <c r="I9" s="104" t="s">
        <v>563</v>
      </c>
      <c r="J9" s="114"/>
    </row>
    <row r="10" spans="1:10" ht="15" customHeight="1">
      <c r="A10" s="137" t="s">
        <v>1106</v>
      </c>
      <c r="B10" s="111" t="s">
        <v>118</v>
      </c>
      <c r="C10" s="112" t="s">
        <v>152</v>
      </c>
      <c r="D10" s="112" t="s">
        <v>153</v>
      </c>
      <c r="E10" s="112" t="s">
        <v>0</v>
      </c>
      <c r="F10" s="112" t="s">
        <v>1107</v>
      </c>
      <c r="G10" s="112" t="s">
        <v>1108</v>
      </c>
      <c r="H10" s="103" t="s">
        <v>1097</v>
      </c>
      <c r="I10" s="104" t="s">
        <v>1097</v>
      </c>
      <c r="J10" s="114"/>
    </row>
    <row r="11" spans="1:10" ht="15" customHeight="1">
      <c r="A11" s="137" t="s">
        <v>1371</v>
      </c>
      <c r="B11" s="111" t="s">
        <v>144</v>
      </c>
      <c r="C11" s="112" t="s">
        <v>24</v>
      </c>
      <c r="D11" s="112" t="s">
        <v>25</v>
      </c>
      <c r="E11" s="112" t="s">
        <v>212</v>
      </c>
      <c r="F11" s="112" t="s">
        <v>1372</v>
      </c>
      <c r="G11" s="112" t="s">
        <v>1373</v>
      </c>
      <c r="H11" s="103" t="s">
        <v>1368</v>
      </c>
      <c r="I11" s="104" t="s">
        <v>1368</v>
      </c>
      <c r="J11" s="114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30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0" customWidth="1"/>
  </cols>
  <sheetData>
    <row r="1" spans="4:5" ht="15">
      <c r="D1" s="244" t="str">
        <f>Startlist!$F1</f>
        <v> </v>
      </c>
      <c r="E1" s="244"/>
    </row>
    <row r="2" spans="4:5" ht="15.75">
      <c r="D2" s="245" t="str">
        <f>Startlist!$F2</f>
        <v>UKU-Mulgi Ralli 2012</v>
      </c>
      <c r="E2" s="245"/>
    </row>
    <row r="3" spans="4:5" ht="15">
      <c r="D3" s="244" t="str">
        <f>Startlist!$F3</f>
        <v>14.-15.09.2012</v>
      </c>
      <c r="E3" s="244"/>
    </row>
    <row r="4" spans="4:5" ht="15">
      <c r="D4" s="244" t="str">
        <f>Startlist!$F4</f>
        <v>Viljandimaa</v>
      </c>
      <c r="E4" s="244"/>
    </row>
    <row r="6" ht="15">
      <c r="A6" s="16" t="s">
        <v>79</v>
      </c>
    </row>
    <row r="7" spans="1:7" ht="12.75">
      <c r="A7" s="20" t="s">
        <v>65</v>
      </c>
      <c r="B7" s="17" t="s">
        <v>161</v>
      </c>
      <c r="C7" s="18" t="s">
        <v>59</v>
      </c>
      <c r="D7" s="19" t="s">
        <v>60</v>
      </c>
      <c r="E7" s="18" t="s">
        <v>62</v>
      </c>
      <c r="F7" s="18" t="s">
        <v>78</v>
      </c>
      <c r="G7" s="91" t="s">
        <v>81</v>
      </c>
    </row>
    <row r="8" spans="1:7" ht="15" customHeight="1" hidden="1">
      <c r="A8" s="13"/>
      <c r="B8" s="14"/>
      <c r="C8" s="12"/>
      <c r="D8" s="12"/>
      <c r="E8" s="12"/>
      <c r="F8" s="92"/>
      <c r="G8" s="140"/>
    </row>
    <row r="9" spans="1:7" ht="15" customHeight="1" hidden="1">
      <c r="A9" s="13"/>
      <c r="B9" s="14"/>
      <c r="C9" s="12"/>
      <c r="D9" s="12"/>
      <c r="E9" s="12"/>
      <c r="F9" s="92"/>
      <c r="G9" s="140"/>
    </row>
    <row r="10" spans="1:7" ht="15" customHeight="1" hidden="1">
      <c r="A10" s="13"/>
      <c r="B10" s="14"/>
      <c r="C10" s="12"/>
      <c r="D10" s="12"/>
      <c r="E10" s="12"/>
      <c r="F10" s="92"/>
      <c r="G10" s="140"/>
    </row>
    <row r="11" spans="1:7" ht="15" customHeight="1">
      <c r="A11" s="13" t="s">
        <v>1402</v>
      </c>
      <c r="B11" s="14" t="s">
        <v>99</v>
      </c>
      <c r="C11" s="12" t="s">
        <v>96</v>
      </c>
      <c r="D11" s="12" t="s">
        <v>104</v>
      </c>
      <c r="E11" s="12" t="s">
        <v>97</v>
      </c>
      <c r="F11" s="92" t="s">
        <v>1205</v>
      </c>
      <c r="G11" s="140" t="s">
        <v>1403</v>
      </c>
    </row>
    <row r="12" spans="1:7" ht="15" customHeight="1">
      <c r="A12" s="13" t="s">
        <v>1384</v>
      </c>
      <c r="B12" s="14" t="s">
        <v>99</v>
      </c>
      <c r="C12" s="12" t="s">
        <v>44</v>
      </c>
      <c r="D12" s="12" t="s">
        <v>45</v>
      </c>
      <c r="E12" s="12" t="s">
        <v>105</v>
      </c>
      <c r="F12" s="92" t="s">
        <v>810</v>
      </c>
      <c r="G12" s="140" t="s">
        <v>1385</v>
      </c>
    </row>
    <row r="13" spans="1:7" ht="15" customHeight="1">
      <c r="A13" s="13" t="s">
        <v>1386</v>
      </c>
      <c r="B13" s="14" t="s">
        <v>134</v>
      </c>
      <c r="C13" s="12" t="s">
        <v>243</v>
      </c>
      <c r="D13" s="12" t="s">
        <v>244</v>
      </c>
      <c r="E13" s="12" t="s">
        <v>135</v>
      </c>
      <c r="F13" s="92" t="s">
        <v>1381</v>
      </c>
      <c r="G13" s="140" t="s">
        <v>1385</v>
      </c>
    </row>
    <row r="14" spans="1:7" ht="15" customHeight="1">
      <c r="A14" s="13" t="s">
        <v>1387</v>
      </c>
      <c r="B14" s="14" t="s">
        <v>144</v>
      </c>
      <c r="C14" s="12" t="s">
        <v>270</v>
      </c>
      <c r="D14" s="12" t="s">
        <v>271</v>
      </c>
      <c r="E14" s="12" t="s">
        <v>39</v>
      </c>
      <c r="F14" s="92" t="s">
        <v>1065</v>
      </c>
      <c r="G14" s="140" t="s">
        <v>1385</v>
      </c>
    </row>
    <row r="15" spans="1:7" ht="15" customHeight="1">
      <c r="A15" s="13" t="s">
        <v>1219</v>
      </c>
      <c r="B15" s="14" t="s">
        <v>144</v>
      </c>
      <c r="C15" s="12" t="s">
        <v>12</v>
      </c>
      <c r="D15" s="12" t="s">
        <v>13</v>
      </c>
      <c r="E15" s="12" t="s">
        <v>50</v>
      </c>
      <c r="F15" s="92"/>
      <c r="G15" s="140" t="s">
        <v>1220</v>
      </c>
    </row>
    <row r="16" spans="1:7" ht="15" customHeight="1">
      <c r="A16" s="13" t="s">
        <v>1223</v>
      </c>
      <c r="B16" s="14" t="s">
        <v>140</v>
      </c>
      <c r="C16" s="12" t="s">
        <v>14</v>
      </c>
      <c r="D16" s="12" t="s">
        <v>15</v>
      </c>
      <c r="E16" s="12" t="s">
        <v>18</v>
      </c>
      <c r="F16" s="92" t="s">
        <v>1190</v>
      </c>
      <c r="G16" s="140" t="s">
        <v>1220</v>
      </c>
    </row>
    <row r="17" spans="1:7" ht="15" customHeight="1">
      <c r="A17" s="13" t="s">
        <v>1206</v>
      </c>
      <c r="B17" s="14" t="s">
        <v>99</v>
      </c>
      <c r="C17" s="12" t="s">
        <v>110</v>
      </c>
      <c r="D17" s="12" t="s">
        <v>127</v>
      </c>
      <c r="E17" s="12" t="s">
        <v>105</v>
      </c>
      <c r="F17" s="92" t="s">
        <v>1194</v>
      </c>
      <c r="G17" s="140" t="s">
        <v>1207</v>
      </c>
    </row>
    <row r="18" spans="1:7" ht="15" customHeight="1">
      <c r="A18" s="13" t="s">
        <v>1216</v>
      </c>
      <c r="B18" s="14" t="s">
        <v>134</v>
      </c>
      <c r="C18" s="12" t="s">
        <v>236</v>
      </c>
      <c r="D18" s="12" t="s">
        <v>237</v>
      </c>
      <c r="E18" s="12" t="s">
        <v>30</v>
      </c>
      <c r="F18" s="92" t="s">
        <v>1065</v>
      </c>
      <c r="G18" s="140" t="s">
        <v>1207</v>
      </c>
    </row>
    <row r="19" spans="1:7" ht="15" customHeight="1">
      <c r="A19" s="13" t="s">
        <v>1215</v>
      </c>
      <c r="B19" s="14" t="s">
        <v>99</v>
      </c>
      <c r="C19" s="12" t="s">
        <v>229</v>
      </c>
      <c r="D19" s="12" t="s">
        <v>230</v>
      </c>
      <c r="E19" s="12" t="s">
        <v>100</v>
      </c>
      <c r="F19" s="92" t="s">
        <v>1194</v>
      </c>
      <c r="G19" s="140" t="s">
        <v>1207</v>
      </c>
    </row>
    <row r="20" spans="1:7" ht="15" customHeight="1">
      <c r="A20" s="13" t="s">
        <v>1213</v>
      </c>
      <c r="B20" s="14" t="s">
        <v>103</v>
      </c>
      <c r="C20" s="12" t="s">
        <v>215</v>
      </c>
      <c r="D20" s="12" t="s">
        <v>216</v>
      </c>
      <c r="E20" s="12" t="s">
        <v>117</v>
      </c>
      <c r="F20" s="92" t="s">
        <v>1200</v>
      </c>
      <c r="G20" s="140" t="s">
        <v>1207</v>
      </c>
    </row>
    <row r="21" spans="1:7" ht="15" customHeight="1">
      <c r="A21" s="13" t="s">
        <v>1217</v>
      </c>
      <c r="B21" s="14" t="s">
        <v>144</v>
      </c>
      <c r="C21" s="12" t="s">
        <v>246</v>
      </c>
      <c r="D21" s="12" t="s">
        <v>247</v>
      </c>
      <c r="E21" s="12" t="s">
        <v>248</v>
      </c>
      <c r="F21" s="92" t="s">
        <v>810</v>
      </c>
      <c r="G21" s="140" t="s">
        <v>1207</v>
      </c>
    </row>
    <row r="22" spans="1:7" ht="15" customHeight="1">
      <c r="A22" s="13" t="s">
        <v>1218</v>
      </c>
      <c r="B22" s="14" t="s">
        <v>144</v>
      </c>
      <c r="C22" s="12" t="s">
        <v>257</v>
      </c>
      <c r="D22" s="12" t="s">
        <v>258</v>
      </c>
      <c r="E22" s="12" t="s">
        <v>28</v>
      </c>
      <c r="F22" s="92" t="s">
        <v>1204</v>
      </c>
      <c r="G22" s="140" t="s">
        <v>1207</v>
      </c>
    </row>
    <row r="23" spans="1:7" ht="15" customHeight="1">
      <c r="A23" s="13" t="s">
        <v>1210</v>
      </c>
      <c r="B23" s="14" t="s">
        <v>118</v>
      </c>
      <c r="C23" s="12" t="s">
        <v>141</v>
      </c>
      <c r="D23" s="12" t="s">
        <v>142</v>
      </c>
      <c r="E23" s="12" t="s">
        <v>0</v>
      </c>
      <c r="F23" s="92" t="s">
        <v>1335</v>
      </c>
      <c r="G23" s="140" t="s">
        <v>1211</v>
      </c>
    </row>
    <row r="24" spans="1:7" ht="15" customHeight="1">
      <c r="A24" s="13" t="s">
        <v>1208</v>
      </c>
      <c r="B24" s="14" t="s">
        <v>99</v>
      </c>
      <c r="C24" s="12" t="s">
        <v>111</v>
      </c>
      <c r="D24" s="12" t="s">
        <v>49</v>
      </c>
      <c r="E24" s="12" t="s">
        <v>95</v>
      </c>
      <c r="F24" s="92" t="s">
        <v>1065</v>
      </c>
      <c r="G24" s="140" t="s">
        <v>1209</v>
      </c>
    </row>
    <row r="25" spans="1:7" ht="15" customHeight="1">
      <c r="A25" s="13" t="s">
        <v>1212</v>
      </c>
      <c r="B25" s="14" t="s">
        <v>129</v>
      </c>
      <c r="C25" s="12" t="s">
        <v>201</v>
      </c>
      <c r="D25" s="12" t="s">
        <v>202</v>
      </c>
      <c r="E25" s="12" t="s">
        <v>97</v>
      </c>
      <c r="F25" s="92" t="s">
        <v>1194</v>
      </c>
      <c r="G25" s="140" t="s">
        <v>1209</v>
      </c>
    </row>
    <row r="26" spans="1:7" ht="15" customHeight="1">
      <c r="A26" s="13" t="s">
        <v>1214</v>
      </c>
      <c r="B26" s="14" t="s">
        <v>118</v>
      </c>
      <c r="C26" s="12" t="s">
        <v>35</v>
      </c>
      <c r="D26" s="12" t="s">
        <v>36</v>
      </c>
      <c r="E26" s="12" t="s">
        <v>98</v>
      </c>
      <c r="F26" s="92" t="s">
        <v>1194</v>
      </c>
      <c r="G26" s="140" t="s">
        <v>1209</v>
      </c>
    </row>
    <row r="27" spans="1:7" ht="15" customHeight="1">
      <c r="A27" s="13" t="s">
        <v>1221</v>
      </c>
      <c r="B27" s="14" t="s">
        <v>140</v>
      </c>
      <c r="C27" s="12" t="s">
        <v>10</v>
      </c>
      <c r="D27" s="12" t="s">
        <v>11</v>
      </c>
      <c r="E27" s="12" t="s">
        <v>28</v>
      </c>
      <c r="F27" s="92" t="s">
        <v>1205</v>
      </c>
      <c r="G27" s="140" t="s">
        <v>1222</v>
      </c>
    </row>
    <row r="28" spans="1:7" ht="15" customHeight="1">
      <c r="A28" s="13" t="s">
        <v>1064</v>
      </c>
      <c r="B28" s="14" t="s">
        <v>144</v>
      </c>
      <c r="C28" s="12" t="s">
        <v>7</v>
      </c>
      <c r="D28" s="12" t="s">
        <v>8</v>
      </c>
      <c r="E28" s="12" t="s">
        <v>9</v>
      </c>
      <c r="F28" s="92" t="s">
        <v>1065</v>
      </c>
      <c r="G28" s="140" t="s">
        <v>1066</v>
      </c>
    </row>
    <row r="29" spans="1:7" ht="15" customHeight="1">
      <c r="A29" s="13" t="s">
        <v>1062</v>
      </c>
      <c r="B29" s="14" t="s">
        <v>140</v>
      </c>
      <c r="C29" s="12" t="s">
        <v>19</v>
      </c>
      <c r="D29" s="12" t="s">
        <v>20</v>
      </c>
      <c r="E29" s="12" t="s">
        <v>18</v>
      </c>
      <c r="F29" s="92" t="s">
        <v>810</v>
      </c>
      <c r="G29" s="140" t="s">
        <v>1063</v>
      </c>
    </row>
    <row r="30" spans="1:7" ht="15" customHeight="1">
      <c r="A30" s="13" t="s">
        <v>1060</v>
      </c>
      <c r="B30" s="14" t="s">
        <v>99</v>
      </c>
      <c r="C30" s="12" t="s">
        <v>101</v>
      </c>
      <c r="D30" s="12" t="s">
        <v>133</v>
      </c>
      <c r="E30" s="12" t="s">
        <v>105</v>
      </c>
      <c r="F30" s="92" t="s">
        <v>820</v>
      </c>
      <c r="G30" s="140" t="s">
        <v>1061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9"/>
  <sheetViews>
    <sheetView workbookViewId="0" topLeftCell="A1">
      <selection activeCell="A7" sqref="A7"/>
    </sheetView>
  </sheetViews>
  <sheetFormatPr defaultColWidth="9.140625" defaultRowHeight="12.75"/>
  <cols>
    <col min="1" max="1" width="30.7109375" style="3" customWidth="1"/>
    <col min="2" max="7" width="17.7109375" style="0" customWidth="1"/>
    <col min="8" max="8" width="18.7109375" style="0" bestFit="1" customWidth="1"/>
    <col min="9" max="9" width="19.00390625" style="0" bestFit="1" customWidth="1"/>
    <col min="10" max="11" width="17.7109375" style="0" customWidth="1"/>
  </cols>
  <sheetData>
    <row r="1" spans="10:11" ht="15">
      <c r="J1" s="65" t="str">
        <f>Startlist!$F1</f>
        <v> </v>
      </c>
      <c r="K1" s="65"/>
    </row>
    <row r="2" spans="6:11" ht="15.75">
      <c r="F2" s="1" t="str">
        <f>Startlist!$F2</f>
        <v>UKU-Mulgi Ralli 2012</v>
      </c>
      <c r="K2" s="1"/>
    </row>
    <row r="3" spans="6:11" ht="15">
      <c r="F3" s="65" t="str">
        <f>Startlist!$F3</f>
        <v>14.-15.09.2012</v>
      </c>
      <c r="K3" s="65"/>
    </row>
    <row r="4" spans="6:11" ht="15">
      <c r="F4" s="65" t="str">
        <f>Startlist!$F4</f>
        <v>Viljandimaa</v>
      </c>
      <c r="K4" s="65"/>
    </row>
    <row r="6" spans="1:11" ht="15">
      <c r="A6" s="11" t="s">
        <v>90</v>
      </c>
      <c r="K6" s="153" t="s">
        <v>1404</v>
      </c>
    </row>
    <row r="7" spans="1:11" ht="12.75">
      <c r="A7" s="199" t="s">
        <v>82</v>
      </c>
      <c r="B7" s="23"/>
      <c r="C7" s="23"/>
      <c r="D7" s="23"/>
      <c r="E7" s="23"/>
      <c r="F7" s="23"/>
      <c r="G7" s="23"/>
      <c r="H7" s="23"/>
      <c r="I7" s="23"/>
      <c r="J7" s="24"/>
      <c r="K7" s="149"/>
    </row>
    <row r="8" spans="1:11" ht="12.75">
      <c r="A8" s="195"/>
      <c r="B8" s="81" t="s">
        <v>102</v>
      </c>
      <c r="C8" s="80" t="s">
        <v>99</v>
      </c>
      <c r="D8" s="80" t="s">
        <v>128</v>
      </c>
      <c r="E8" s="80" t="s">
        <v>103</v>
      </c>
      <c r="F8" s="80" t="s">
        <v>84</v>
      </c>
      <c r="G8" s="80" t="s">
        <v>118</v>
      </c>
      <c r="H8" s="80" t="s">
        <v>129</v>
      </c>
      <c r="I8" s="80" t="s">
        <v>134</v>
      </c>
      <c r="J8" s="81" t="s">
        <v>144</v>
      </c>
      <c r="K8" s="81" t="s">
        <v>140</v>
      </c>
    </row>
    <row r="9" spans="1:11" ht="12.75" customHeight="1">
      <c r="A9" s="106" t="s">
        <v>746</v>
      </c>
      <c r="B9" s="105" t="s">
        <v>432</v>
      </c>
      <c r="C9" s="105" t="s">
        <v>368</v>
      </c>
      <c r="D9" s="105" t="s">
        <v>345</v>
      </c>
      <c r="E9" s="105" t="s">
        <v>449</v>
      </c>
      <c r="F9" s="105" t="s">
        <v>468</v>
      </c>
      <c r="G9" s="105" t="s">
        <v>415</v>
      </c>
      <c r="H9" s="93" t="s">
        <v>477</v>
      </c>
      <c r="I9" s="93" t="s">
        <v>395</v>
      </c>
      <c r="J9" s="93" t="s">
        <v>422</v>
      </c>
      <c r="K9" s="93" t="s">
        <v>807</v>
      </c>
    </row>
    <row r="10" spans="1:11" ht="12.75" customHeight="1">
      <c r="A10" s="100" t="s">
        <v>836</v>
      </c>
      <c r="B10" s="95" t="s">
        <v>837</v>
      </c>
      <c r="C10" s="95" t="s">
        <v>838</v>
      </c>
      <c r="D10" s="95" t="s">
        <v>839</v>
      </c>
      <c r="E10" s="95" t="s">
        <v>840</v>
      </c>
      <c r="F10" s="95" t="s">
        <v>841</v>
      </c>
      <c r="G10" s="95" t="s">
        <v>842</v>
      </c>
      <c r="H10" s="95" t="s">
        <v>843</v>
      </c>
      <c r="I10" s="95" t="s">
        <v>844</v>
      </c>
      <c r="J10" s="95" t="s">
        <v>845</v>
      </c>
      <c r="K10" s="95" t="s">
        <v>846</v>
      </c>
    </row>
    <row r="11" spans="1:11" ht="12.75" customHeight="1">
      <c r="A11" s="101" t="s">
        <v>847</v>
      </c>
      <c r="B11" s="97" t="s">
        <v>848</v>
      </c>
      <c r="C11" s="97" t="s">
        <v>849</v>
      </c>
      <c r="D11" s="97" t="s">
        <v>850</v>
      </c>
      <c r="E11" s="97" t="s">
        <v>851</v>
      </c>
      <c r="F11" s="97" t="s">
        <v>852</v>
      </c>
      <c r="G11" s="97" t="s">
        <v>853</v>
      </c>
      <c r="H11" s="97" t="s">
        <v>854</v>
      </c>
      <c r="I11" s="97" t="s">
        <v>855</v>
      </c>
      <c r="J11" s="97" t="s">
        <v>856</v>
      </c>
      <c r="K11" s="97" t="s">
        <v>857</v>
      </c>
    </row>
    <row r="12" spans="1:11" ht="12.75" customHeight="1">
      <c r="A12" s="106" t="s">
        <v>858</v>
      </c>
      <c r="B12" s="105" t="s">
        <v>433</v>
      </c>
      <c r="C12" s="105" t="s">
        <v>369</v>
      </c>
      <c r="D12" s="105" t="s">
        <v>346</v>
      </c>
      <c r="E12" s="105" t="s">
        <v>450</v>
      </c>
      <c r="F12" s="105" t="s">
        <v>469</v>
      </c>
      <c r="G12" s="105" t="s">
        <v>442</v>
      </c>
      <c r="H12" s="93" t="s">
        <v>496</v>
      </c>
      <c r="I12" s="93" t="s">
        <v>396</v>
      </c>
      <c r="J12" s="93" t="s">
        <v>423</v>
      </c>
      <c r="K12" s="93" t="s">
        <v>653</v>
      </c>
    </row>
    <row r="13" spans="1:11" ht="12.75" customHeight="1">
      <c r="A13" s="100" t="s">
        <v>859</v>
      </c>
      <c r="B13" s="95" t="s">
        <v>860</v>
      </c>
      <c r="C13" s="95" t="s">
        <v>861</v>
      </c>
      <c r="D13" s="95" t="s">
        <v>862</v>
      </c>
      <c r="E13" s="95" t="s">
        <v>863</v>
      </c>
      <c r="F13" s="95" t="s">
        <v>864</v>
      </c>
      <c r="G13" s="95" t="s">
        <v>865</v>
      </c>
      <c r="H13" s="95" t="s">
        <v>866</v>
      </c>
      <c r="I13" s="95" t="s">
        <v>867</v>
      </c>
      <c r="J13" s="95" t="s">
        <v>868</v>
      </c>
      <c r="K13" s="95" t="s">
        <v>869</v>
      </c>
    </row>
    <row r="14" spans="1:11" ht="12.75" customHeight="1">
      <c r="A14" s="101" t="s">
        <v>870</v>
      </c>
      <c r="B14" s="97" t="s">
        <v>848</v>
      </c>
      <c r="C14" s="97" t="s">
        <v>849</v>
      </c>
      <c r="D14" s="97" t="s">
        <v>850</v>
      </c>
      <c r="E14" s="97" t="s">
        <v>851</v>
      </c>
      <c r="F14" s="97" t="s">
        <v>852</v>
      </c>
      <c r="G14" s="97" t="s">
        <v>871</v>
      </c>
      <c r="H14" s="97" t="s">
        <v>872</v>
      </c>
      <c r="I14" s="97" t="s">
        <v>855</v>
      </c>
      <c r="J14" s="97" t="s">
        <v>856</v>
      </c>
      <c r="K14" s="97" t="s">
        <v>873</v>
      </c>
    </row>
    <row r="15" spans="1:11" ht="12.75" customHeight="1">
      <c r="A15" s="106" t="s">
        <v>561</v>
      </c>
      <c r="B15" s="105" t="s">
        <v>434</v>
      </c>
      <c r="C15" s="105" t="s">
        <v>358</v>
      </c>
      <c r="D15" s="105" t="s">
        <v>347</v>
      </c>
      <c r="E15" s="105" t="s">
        <v>451</v>
      </c>
      <c r="F15" s="105" t="s">
        <v>470</v>
      </c>
      <c r="G15" s="105" t="s">
        <v>443</v>
      </c>
      <c r="H15" s="93" t="s">
        <v>567</v>
      </c>
      <c r="I15" s="93" t="s">
        <v>397</v>
      </c>
      <c r="J15" s="93" t="s">
        <v>424</v>
      </c>
      <c r="K15" s="93" t="s">
        <v>636</v>
      </c>
    </row>
    <row r="16" spans="1:11" ht="12.75" customHeight="1">
      <c r="A16" s="100" t="s">
        <v>874</v>
      </c>
      <c r="B16" s="95" t="s">
        <v>875</v>
      </c>
      <c r="C16" s="95" t="s">
        <v>876</v>
      </c>
      <c r="D16" s="95" t="s">
        <v>877</v>
      </c>
      <c r="E16" s="95" t="s">
        <v>878</v>
      </c>
      <c r="F16" s="95" t="s">
        <v>879</v>
      </c>
      <c r="G16" s="95" t="s">
        <v>880</v>
      </c>
      <c r="H16" s="95" t="s">
        <v>881</v>
      </c>
      <c r="I16" s="95" t="s">
        <v>882</v>
      </c>
      <c r="J16" s="95" t="s">
        <v>883</v>
      </c>
      <c r="K16" s="95" t="s">
        <v>884</v>
      </c>
    </row>
    <row r="17" spans="1:11" ht="12.75" customHeight="1">
      <c r="A17" s="101" t="s">
        <v>847</v>
      </c>
      <c r="B17" s="97" t="s">
        <v>848</v>
      </c>
      <c r="C17" s="97" t="s">
        <v>885</v>
      </c>
      <c r="D17" s="97" t="s">
        <v>850</v>
      </c>
      <c r="E17" s="97" t="s">
        <v>851</v>
      </c>
      <c r="F17" s="97" t="s">
        <v>852</v>
      </c>
      <c r="G17" s="97" t="s">
        <v>871</v>
      </c>
      <c r="H17" s="97" t="s">
        <v>886</v>
      </c>
      <c r="I17" s="97" t="s">
        <v>855</v>
      </c>
      <c r="J17" s="97" t="s">
        <v>856</v>
      </c>
      <c r="K17" s="97" t="s">
        <v>887</v>
      </c>
    </row>
    <row r="18" spans="1:11" ht="12.75" customHeight="1">
      <c r="A18" s="99" t="s">
        <v>888</v>
      </c>
      <c r="B18" s="93" t="s">
        <v>435</v>
      </c>
      <c r="C18" s="93" t="s">
        <v>371</v>
      </c>
      <c r="D18" s="93" t="s">
        <v>348</v>
      </c>
      <c r="E18" s="93" t="s">
        <v>452</v>
      </c>
      <c r="F18" s="93" t="s">
        <v>471</v>
      </c>
      <c r="G18" s="93" t="s">
        <v>444</v>
      </c>
      <c r="H18" s="93" t="s">
        <v>498</v>
      </c>
      <c r="I18" s="93" t="s">
        <v>398</v>
      </c>
      <c r="J18" s="93" t="s">
        <v>425</v>
      </c>
      <c r="K18" s="93" t="s">
        <v>637</v>
      </c>
    </row>
    <row r="19" spans="1:11" ht="12.75" customHeight="1">
      <c r="A19" s="100" t="s">
        <v>889</v>
      </c>
      <c r="B19" s="95" t="s">
        <v>890</v>
      </c>
      <c r="C19" s="95" t="s">
        <v>891</v>
      </c>
      <c r="D19" s="95" t="s">
        <v>892</v>
      </c>
      <c r="E19" s="95" t="s">
        <v>893</v>
      </c>
      <c r="F19" s="95" t="s">
        <v>894</v>
      </c>
      <c r="G19" s="95" t="s">
        <v>895</v>
      </c>
      <c r="H19" s="95" t="s">
        <v>896</v>
      </c>
      <c r="I19" s="95" t="s">
        <v>897</v>
      </c>
      <c r="J19" s="95" t="s">
        <v>898</v>
      </c>
      <c r="K19" s="95" t="s">
        <v>899</v>
      </c>
    </row>
    <row r="20" spans="1:11" ht="12.75" customHeight="1">
      <c r="A20" s="101" t="s">
        <v>870</v>
      </c>
      <c r="B20" s="97" t="s">
        <v>848</v>
      </c>
      <c r="C20" s="97" t="s">
        <v>849</v>
      </c>
      <c r="D20" s="97" t="s">
        <v>850</v>
      </c>
      <c r="E20" s="97" t="s">
        <v>851</v>
      </c>
      <c r="F20" s="97" t="s">
        <v>852</v>
      </c>
      <c r="G20" s="97" t="s">
        <v>871</v>
      </c>
      <c r="H20" s="97" t="s">
        <v>872</v>
      </c>
      <c r="I20" s="97" t="s">
        <v>855</v>
      </c>
      <c r="J20" s="97" t="s">
        <v>856</v>
      </c>
      <c r="K20" s="97" t="s">
        <v>887</v>
      </c>
    </row>
    <row r="21" spans="1:11" ht="12.75" customHeight="1">
      <c r="A21" s="99" t="s">
        <v>1405</v>
      </c>
      <c r="B21" s="93" t="s">
        <v>1101</v>
      </c>
      <c r="C21" s="93" t="s">
        <v>1070</v>
      </c>
      <c r="D21" s="93" t="s">
        <v>1098</v>
      </c>
      <c r="E21" s="93" t="s">
        <v>1104</v>
      </c>
      <c r="F21" s="93" t="s">
        <v>1103</v>
      </c>
      <c r="G21" s="93" t="s">
        <v>1195</v>
      </c>
      <c r="H21" s="93" t="s">
        <v>1093</v>
      </c>
      <c r="I21" s="93" t="s">
        <v>1099</v>
      </c>
      <c r="J21" s="93" t="s">
        <v>1100</v>
      </c>
      <c r="K21" s="93" t="s">
        <v>1115</v>
      </c>
    </row>
    <row r="22" spans="1:11" ht="12.75" customHeight="1">
      <c r="A22" s="100" t="s">
        <v>1406</v>
      </c>
      <c r="B22" s="95" t="s">
        <v>1407</v>
      </c>
      <c r="C22" s="95" t="s">
        <v>1408</v>
      </c>
      <c r="D22" s="95" t="s">
        <v>1409</v>
      </c>
      <c r="E22" s="95" t="s">
        <v>1410</v>
      </c>
      <c r="F22" s="95" t="s">
        <v>1411</v>
      </c>
      <c r="G22" s="95" t="s">
        <v>1412</v>
      </c>
      <c r="H22" s="95" t="s">
        <v>1413</v>
      </c>
      <c r="I22" s="95" t="s">
        <v>1414</v>
      </c>
      <c r="J22" s="95" t="s">
        <v>1415</v>
      </c>
      <c r="K22" s="95" t="s">
        <v>1416</v>
      </c>
    </row>
    <row r="23" spans="1:11" ht="12.75" customHeight="1">
      <c r="A23" s="101" t="s">
        <v>1417</v>
      </c>
      <c r="B23" s="97" t="s">
        <v>848</v>
      </c>
      <c r="C23" s="97" t="s">
        <v>1418</v>
      </c>
      <c r="D23" s="97" t="s">
        <v>850</v>
      </c>
      <c r="E23" s="97" t="s">
        <v>851</v>
      </c>
      <c r="F23" s="97" t="s">
        <v>852</v>
      </c>
      <c r="G23" s="97" t="s">
        <v>853</v>
      </c>
      <c r="H23" s="97" t="s">
        <v>886</v>
      </c>
      <c r="I23" s="97" t="s">
        <v>855</v>
      </c>
      <c r="J23" s="97" t="s">
        <v>856</v>
      </c>
      <c r="K23" s="97" t="s">
        <v>887</v>
      </c>
    </row>
    <row r="24" spans="1:11" ht="12.75" customHeight="1">
      <c r="A24" s="99" t="s">
        <v>1419</v>
      </c>
      <c r="B24" s="93"/>
      <c r="C24" s="93" t="s">
        <v>1068</v>
      </c>
      <c r="D24" s="93"/>
      <c r="E24" s="93"/>
      <c r="F24" s="93"/>
      <c r="G24" s="93"/>
      <c r="H24" s="93"/>
      <c r="I24" s="93"/>
      <c r="J24" s="93"/>
      <c r="K24" s="93" t="s">
        <v>1124</v>
      </c>
    </row>
    <row r="25" spans="1:11" ht="12.75" customHeight="1">
      <c r="A25" s="100" t="s">
        <v>1420</v>
      </c>
      <c r="B25" s="95"/>
      <c r="C25" s="95" t="s">
        <v>1421</v>
      </c>
      <c r="D25" s="95"/>
      <c r="E25" s="95"/>
      <c r="F25" s="95"/>
      <c r="G25" s="95"/>
      <c r="H25" s="95"/>
      <c r="I25" s="95"/>
      <c r="J25" s="95"/>
      <c r="K25" s="95" t="s">
        <v>1422</v>
      </c>
    </row>
    <row r="26" spans="1:11" ht="12.75" customHeight="1">
      <c r="A26" s="101" t="s">
        <v>1423</v>
      </c>
      <c r="B26" s="97"/>
      <c r="C26" s="97" t="s">
        <v>849</v>
      </c>
      <c r="D26" s="97"/>
      <c r="E26" s="97"/>
      <c r="F26" s="97"/>
      <c r="G26" s="97"/>
      <c r="H26" s="97"/>
      <c r="I26" s="97"/>
      <c r="J26" s="97"/>
      <c r="K26" s="97" t="s">
        <v>873</v>
      </c>
    </row>
    <row r="27" spans="1:11" ht="12.75" customHeight="1">
      <c r="A27" s="133" t="s">
        <v>1424</v>
      </c>
      <c r="B27" s="93" t="s">
        <v>1242</v>
      </c>
      <c r="C27" s="93" t="s">
        <v>1379</v>
      </c>
      <c r="D27" s="93" t="s">
        <v>1067</v>
      </c>
      <c r="E27" s="93" t="s">
        <v>1266</v>
      </c>
      <c r="F27" s="93" t="s">
        <v>1256</v>
      </c>
      <c r="G27" s="93" t="s">
        <v>1331</v>
      </c>
      <c r="H27" s="93" t="s">
        <v>1246</v>
      </c>
      <c r="I27" s="93" t="s">
        <v>1232</v>
      </c>
      <c r="J27" s="93" t="s">
        <v>1262</v>
      </c>
      <c r="K27" s="93" t="s">
        <v>1311</v>
      </c>
    </row>
    <row r="28" spans="1:11" ht="12.75" customHeight="1">
      <c r="A28" s="107" t="s">
        <v>1425</v>
      </c>
      <c r="B28" s="95" t="s">
        <v>1426</v>
      </c>
      <c r="C28" s="95" t="s">
        <v>1427</v>
      </c>
      <c r="D28" s="95" t="s">
        <v>1428</v>
      </c>
      <c r="E28" s="95" t="s">
        <v>1429</v>
      </c>
      <c r="F28" s="95" t="s">
        <v>1430</v>
      </c>
      <c r="G28" s="95" t="s">
        <v>1431</v>
      </c>
      <c r="H28" s="95" t="s">
        <v>1432</v>
      </c>
      <c r="I28" s="95" t="s">
        <v>1433</v>
      </c>
      <c r="J28" s="95" t="s">
        <v>1434</v>
      </c>
      <c r="K28" s="95" t="s">
        <v>1435</v>
      </c>
    </row>
    <row r="29" spans="1:11" ht="12.75" customHeight="1">
      <c r="A29" s="108" t="s">
        <v>1417</v>
      </c>
      <c r="B29" s="97" t="s">
        <v>848</v>
      </c>
      <c r="C29" s="97" t="s">
        <v>1418</v>
      </c>
      <c r="D29" s="97" t="s">
        <v>850</v>
      </c>
      <c r="E29" s="97" t="s">
        <v>851</v>
      </c>
      <c r="F29" s="97" t="s">
        <v>852</v>
      </c>
      <c r="G29" s="97" t="s">
        <v>871</v>
      </c>
      <c r="H29" s="97" t="s">
        <v>854</v>
      </c>
      <c r="I29" s="97" t="s">
        <v>855</v>
      </c>
      <c r="J29" s="97" t="s">
        <v>856</v>
      </c>
      <c r="K29" s="97" t="s">
        <v>873</v>
      </c>
    </row>
    <row r="30" spans="1:11" ht="12.75" customHeight="1">
      <c r="A30" s="133" t="s">
        <v>1436</v>
      </c>
      <c r="B30" s="93" t="s">
        <v>1243</v>
      </c>
      <c r="C30" s="93" t="s">
        <v>1225</v>
      </c>
      <c r="D30" s="93" t="s">
        <v>1327</v>
      </c>
      <c r="E30" s="93" t="s">
        <v>1267</v>
      </c>
      <c r="F30" s="93" t="s">
        <v>1257</v>
      </c>
      <c r="G30" s="93" t="s">
        <v>1332</v>
      </c>
      <c r="H30" s="93" t="s">
        <v>1298</v>
      </c>
      <c r="I30" s="93" t="s">
        <v>1233</v>
      </c>
      <c r="J30" s="93" t="s">
        <v>1076</v>
      </c>
      <c r="K30" s="93" t="s">
        <v>1290</v>
      </c>
    </row>
    <row r="31" spans="1:11" ht="12.75" customHeight="1">
      <c r="A31" s="107" t="s">
        <v>1437</v>
      </c>
      <c r="B31" s="95" t="s">
        <v>1438</v>
      </c>
      <c r="C31" s="95" t="s">
        <v>1439</v>
      </c>
      <c r="D31" s="95" t="s">
        <v>1440</v>
      </c>
      <c r="E31" s="95" t="s">
        <v>1441</v>
      </c>
      <c r="F31" s="95" t="s">
        <v>1442</v>
      </c>
      <c r="G31" s="95" t="s">
        <v>1443</v>
      </c>
      <c r="H31" s="95" t="s">
        <v>1444</v>
      </c>
      <c r="I31" s="95" t="s">
        <v>1445</v>
      </c>
      <c r="J31" s="95" t="s">
        <v>1446</v>
      </c>
      <c r="K31" s="95" t="s">
        <v>1447</v>
      </c>
    </row>
    <row r="32" spans="1:11" ht="12.75" customHeight="1">
      <c r="A32" s="108" t="s">
        <v>1423</v>
      </c>
      <c r="B32" s="97" t="s">
        <v>848</v>
      </c>
      <c r="C32" s="97" t="s">
        <v>849</v>
      </c>
      <c r="D32" s="97" t="s">
        <v>850</v>
      </c>
      <c r="E32" s="97" t="s">
        <v>851</v>
      </c>
      <c r="F32" s="97" t="s">
        <v>852</v>
      </c>
      <c r="G32" s="97" t="s">
        <v>871</v>
      </c>
      <c r="H32" s="97" t="s">
        <v>1448</v>
      </c>
      <c r="I32" s="97" t="s">
        <v>855</v>
      </c>
      <c r="J32" s="97" t="s">
        <v>1449</v>
      </c>
      <c r="K32" s="97" t="s">
        <v>887</v>
      </c>
    </row>
    <row r="33" spans="1:11" ht="12.75">
      <c r="A33" s="142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2.75">
      <c r="A34" s="142" t="s">
        <v>1450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2.75">
      <c r="A35" s="15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2.75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.75">
      <c r="A37" s="96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2.75">
      <c r="A38" s="96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2.75">
      <c r="A39" s="96"/>
      <c r="B39" s="94"/>
      <c r="C39" s="94"/>
      <c r="D39" s="94"/>
      <c r="E39" s="94"/>
      <c r="F39" s="94"/>
      <c r="G39" s="94"/>
      <c r="H39" s="94"/>
      <c r="I39" s="94"/>
      <c r="J39" s="94"/>
      <c r="K39" s="94"/>
    </row>
  </sheetData>
  <printOptions/>
  <pageMargins left="0" right="0" top="0" bottom="0" header="0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2012-09-15T16:42:51Z</cp:lastPrinted>
  <dcterms:created xsi:type="dcterms:W3CDTF">2004-09-28T13:23:33Z</dcterms:created>
  <dcterms:modified xsi:type="dcterms:W3CDTF">2012-09-15T16:47:40Z</dcterms:modified>
  <cp:category/>
  <cp:version/>
  <cp:contentType/>
  <cp:contentStatus/>
</cp:coreProperties>
</file>