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tabRatio="702" activeTab="1"/>
  </bookViews>
  <sheets>
    <sheet name="Startlist" sheetId="1" r:id="rId1"/>
    <sheet name="Results" sheetId="2" r:id="rId2"/>
    <sheet name="TC Penalties" sheetId="3" r:id="rId3"/>
    <sheet name="Other Penalties" sheetId="4" r:id="rId4"/>
    <sheet name="Retired" sheetId="5" r:id="rId5"/>
    <sheet name="Winners" sheetId="6" r:id="rId6"/>
    <sheet name="Speed" sheetId="7" r:id="rId7"/>
    <sheet name="Classes" sheetId="8" r:id="rId8"/>
    <sheet name="Puudete sisestamine" sheetId="9" r:id="rId9"/>
  </sheets>
  <definedNames>
    <definedName name="_xlnm._FilterDatabase" localSheetId="3" hidden="1">'Other Penalties'!$A$6:$J$96</definedName>
    <definedName name="_xlnm._FilterDatabase" localSheetId="8" hidden="1">'Puudete sisestamine'!$A$1:$H$26</definedName>
    <definedName name="_xlnm._FilterDatabase" localSheetId="0" hidden="1">'Startlist'!$A$7:$I$103</definedName>
    <definedName name="_xlnm._FilterDatabase" localSheetId="2" hidden="1">'TC Penalties'!$A$5:$J$166</definedName>
    <definedName name="_xlfn.SUMIFS" hidden="1">#NAME?</definedName>
    <definedName name="EXCKLASS" localSheetId="7">'Classes'!$E$9:$H$17</definedName>
    <definedName name="EXCLINA" localSheetId="1">'Results'!$A$8:$N$189</definedName>
    <definedName name="EXCPENAL" localSheetId="2">'TC Penalties'!#REF!</definedName>
    <definedName name="EXCPENAL_1" localSheetId="2">'TC Penalties'!#REF!</definedName>
    <definedName name="EXCPENAL_2" localSheetId="3">'Other Penalties'!$A$7:$J$8</definedName>
    <definedName name="EXCPENAL_2" localSheetId="2">'TC Penalties'!$A$6:$J$20</definedName>
    <definedName name="EXCPENAL_3" localSheetId="3">'Other Penalties'!$A$7:$J$7</definedName>
    <definedName name="EXCPENAL_3" localSheetId="2">'TC Penalties'!$A$6:$J$6</definedName>
    <definedName name="EXCPENAL_4" localSheetId="3">'Other Penalties'!$A$7:$J$8</definedName>
    <definedName name="EXCPENAL_4" localSheetId="2">'TC Penalties'!$A$6:$J$20</definedName>
    <definedName name="EXCPENAL_5" localSheetId="3">'Other Penalties'!$A$8:$J$8</definedName>
    <definedName name="EXCRETIR" localSheetId="4">'Retired'!$A$9:$H$28</definedName>
    <definedName name="EXCSPEED" localSheetId="6">'Speed'!#REF!</definedName>
    <definedName name="EXCSPEED_1" localSheetId="6">'Speed'!$A$6:$K$34</definedName>
    <definedName name="EXCSTART" localSheetId="0">'Startlist'!$A$8:$J$98</definedName>
    <definedName name="EXCWINN" localSheetId="5">'Winners'!$A$6:$J$63</definedName>
    <definedName name="GGG" localSheetId="1">'Results'!$A$8:$J$15</definedName>
  </definedNames>
  <calcPr fullCalcOnLoad="1"/>
</workbook>
</file>

<file path=xl/sharedStrings.xml><?xml version="1.0" encoding="utf-8"?>
<sst xmlns="http://schemas.openxmlformats.org/spreadsheetml/2006/main" count="3508" uniqueCount="1916">
  <si>
    <t>Results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</si>
  <si>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</si>
  <si>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</si>
  <si>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</si>
  <si>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</si>
  <si>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</si>
  <si>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</si>
  <si>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</si>
  <si>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</si>
  <si>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</si>
  <si>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</si>
  <si>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</si>
  <si>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</si>
  <si>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</si>
  <si>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</si>
  <si>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</si>
  <si>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</si>
  <si>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</si>
  <si>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</si>
  <si>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Result /</t>
  </si>
  <si>
    <t>Diff leader</t>
  </si>
  <si>
    <t>abs/cl</t>
  </si>
  <si>
    <t>Parimad ajad,kesk.kiirused / Best times,avg.speed</t>
  </si>
  <si>
    <t>Special stages</t>
  </si>
  <si>
    <t>00</t>
  </si>
  <si>
    <t>86</t>
  </si>
  <si>
    <t>Group / Class</t>
  </si>
  <si>
    <t>Participants</t>
  </si>
  <si>
    <t>Total</t>
  </si>
  <si>
    <t>VARBOLA RAHVARALLI 2018  U.AAVA karikale</t>
  </si>
  <si>
    <t>9.juuni 2018</t>
  </si>
  <si>
    <t>Märjamaa vald</t>
  </si>
  <si>
    <t>Muud karistused / Other penalties</t>
  </si>
  <si>
    <t>AKP karistused / TC Penalties</t>
  </si>
  <si>
    <t>Võistleja number</t>
  </si>
  <si>
    <t>Katse</t>
  </si>
  <si>
    <t>Põhjus</t>
  </si>
  <si>
    <t>Võsitleja nimi</t>
  </si>
  <si>
    <t>Section Penalty in seconds</t>
  </si>
  <si>
    <t xml:space="preserve">  1.</t>
  </si>
  <si>
    <t>SPO</t>
  </si>
  <si>
    <t>Tarmo kikkatalo</t>
  </si>
  <si>
    <t>Urmas Reigo</t>
  </si>
  <si>
    <t>EST</t>
  </si>
  <si>
    <t>Vilsport Klubi MTÜ</t>
  </si>
  <si>
    <t>Vaz 2105</t>
  </si>
  <si>
    <t>10:00</t>
  </si>
  <si>
    <t xml:space="preserve">  2.</t>
  </si>
  <si>
    <t>Siim Järveots</t>
  </si>
  <si>
    <t>Priit Järveots</t>
  </si>
  <si>
    <t>Pihtla RT</t>
  </si>
  <si>
    <t>BMW 328I</t>
  </si>
  <si>
    <t>10:01</t>
  </si>
  <si>
    <t xml:space="preserve">  3.</t>
  </si>
  <si>
    <t>Silver Somer</t>
  </si>
  <si>
    <t>Sander Pruul</t>
  </si>
  <si>
    <t>BMW E30</t>
  </si>
  <si>
    <t>10:02</t>
  </si>
  <si>
    <t xml:space="preserve">  4.</t>
  </si>
  <si>
    <t>Imre Randmäe</t>
  </si>
  <si>
    <t>Lauri Vadi</t>
  </si>
  <si>
    <t>BTR Racing</t>
  </si>
  <si>
    <t>VW Golf 2</t>
  </si>
  <si>
    <t>10:03</t>
  </si>
  <si>
    <t xml:space="preserve">  5.</t>
  </si>
  <si>
    <t>Imre Vanik</t>
  </si>
  <si>
    <t>Vanik</t>
  </si>
  <si>
    <t>Nissan Sunny</t>
  </si>
  <si>
    <t>10:04</t>
  </si>
  <si>
    <t xml:space="preserve">  6.</t>
  </si>
  <si>
    <t>Priit Guljajev</t>
  </si>
  <si>
    <t>Freddy Tonutare</t>
  </si>
  <si>
    <t>Vändra TSK</t>
  </si>
  <si>
    <t>10:05</t>
  </si>
  <si>
    <t xml:space="preserve">  7.</t>
  </si>
  <si>
    <t>4WD</t>
  </si>
  <si>
    <t>Andri Sirp</t>
  </si>
  <si>
    <t>Jarmo Liivak</t>
  </si>
  <si>
    <t>Andcar</t>
  </si>
  <si>
    <t>Mitsubishi Evo 9</t>
  </si>
  <si>
    <t>10:07</t>
  </si>
  <si>
    <t xml:space="preserve">  8.</t>
  </si>
  <si>
    <t>Gert Aasmäe</t>
  </si>
  <si>
    <t>Vally Soopalu</t>
  </si>
  <si>
    <t>Mitsubishi EVO 9 RS</t>
  </si>
  <si>
    <t>10:08</t>
  </si>
  <si>
    <t xml:space="preserve">  9.</t>
  </si>
  <si>
    <t>Toomas Kärp</t>
  </si>
  <si>
    <t>Ülari Mustonen</t>
  </si>
  <si>
    <t>Subaru Impreza</t>
  </si>
  <si>
    <t>10:09</t>
  </si>
  <si>
    <t xml:space="preserve"> 10.</t>
  </si>
  <si>
    <t>Antti Kangro</t>
  </si>
  <si>
    <t>Avo Kangro</t>
  </si>
  <si>
    <t>Oilterm</t>
  </si>
  <si>
    <t>Mitsubishi EVO 10 RS</t>
  </si>
  <si>
    <t>10:10</t>
  </si>
  <si>
    <t xml:space="preserve"> 11.</t>
  </si>
  <si>
    <t>2WV</t>
  </si>
  <si>
    <t>Mirko Kaunis</t>
  </si>
  <si>
    <t>Kevin Tomson</t>
  </si>
  <si>
    <t>K-sport klubi</t>
  </si>
  <si>
    <t>Mitsubishi Colt</t>
  </si>
  <si>
    <t>10:11</t>
  </si>
  <si>
    <t xml:space="preserve"> 12.</t>
  </si>
  <si>
    <t>Rivo Vähi</t>
  </si>
  <si>
    <t>Karl Tarrend</t>
  </si>
  <si>
    <t>Honda Civic</t>
  </si>
  <si>
    <t>10:12</t>
  </si>
  <si>
    <t xml:space="preserve"> 13.</t>
  </si>
  <si>
    <t>2WS</t>
  </si>
  <si>
    <t>Janar Dede</t>
  </si>
  <si>
    <t>Meelis Elbre</t>
  </si>
  <si>
    <t>BMW M3</t>
  </si>
  <si>
    <t>10:13</t>
  </si>
  <si>
    <t xml:space="preserve"> 14.</t>
  </si>
  <si>
    <t>Hannes Kasak</t>
  </si>
  <si>
    <t>Argo Kangro</t>
  </si>
  <si>
    <t>Jannes</t>
  </si>
  <si>
    <t>VW Golf</t>
  </si>
  <si>
    <t>10:14</t>
  </si>
  <si>
    <t xml:space="preserve"> 15.</t>
  </si>
  <si>
    <t>Marko Kukuskin</t>
  </si>
  <si>
    <t>Monika Mäeste</t>
  </si>
  <si>
    <t>Kiired ja Olised</t>
  </si>
  <si>
    <t>BMW 320I</t>
  </si>
  <si>
    <t>10:15</t>
  </si>
  <si>
    <t xml:space="preserve"> 16.</t>
  </si>
  <si>
    <t>J18</t>
  </si>
  <si>
    <t>Romet Jürgenson</t>
  </si>
  <si>
    <t>Harli Palmits</t>
  </si>
  <si>
    <t>BMW 318 TI</t>
  </si>
  <si>
    <t>10:16</t>
  </si>
  <si>
    <t xml:space="preserve"> 17.</t>
  </si>
  <si>
    <t>Markus Haiba</t>
  </si>
  <si>
    <t>Marti Rillo</t>
  </si>
  <si>
    <t>Veostar</t>
  </si>
  <si>
    <t>Peugeot 206 RC</t>
  </si>
  <si>
    <t>10:17</t>
  </si>
  <si>
    <t xml:space="preserve"> 18.</t>
  </si>
  <si>
    <t>Jaan.Eerik Planken</t>
  </si>
  <si>
    <t>Andrew Wilfong</t>
  </si>
  <si>
    <t>Moccom Motorsport</t>
  </si>
  <si>
    <t>10:18</t>
  </si>
  <si>
    <t xml:space="preserve"> 19.</t>
  </si>
  <si>
    <t>Kristjan Vidder</t>
  </si>
  <si>
    <t>Sander Kütt</t>
  </si>
  <si>
    <t>Kadrina Hobiklubi</t>
  </si>
  <si>
    <t>BMW 325</t>
  </si>
  <si>
    <t>10:19</t>
  </si>
  <si>
    <t xml:space="preserve"> 20.</t>
  </si>
  <si>
    <t>MLL</t>
  </si>
  <si>
    <t>Heigo Tinno</t>
  </si>
  <si>
    <t>Veiko Vilu</t>
  </si>
  <si>
    <t>AZLK 412</t>
  </si>
  <si>
    <t>10:20</t>
  </si>
  <si>
    <t xml:space="preserve"> 21.</t>
  </si>
  <si>
    <t>Taisto Bluum</t>
  </si>
  <si>
    <t>Villi Bluum</t>
  </si>
  <si>
    <t>Honda CRX</t>
  </si>
  <si>
    <t>10:21</t>
  </si>
  <si>
    <t xml:space="preserve"> 22.</t>
  </si>
  <si>
    <t>2WN</t>
  </si>
  <si>
    <t>Maria Roop</t>
  </si>
  <si>
    <t>Jaanus Tobias</t>
  </si>
  <si>
    <t>Tikri Motorsport</t>
  </si>
  <si>
    <t>Ford Fiesta</t>
  </si>
  <si>
    <t>10:22</t>
  </si>
  <si>
    <t xml:space="preserve"> 23.</t>
  </si>
  <si>
    <t>SU</t>
  </si>
  <si>
    <t>Sander Klaus</t>
  </si>
  <si>
    <t>Martin Udusalu</t>
  </si>
  <si>
    <t>Kummimees</t>
  </si>
  <si>
    <t>Vaz 21073</t>
  </si>
  <si>
    <t>10:23</t>
  </si>
  <si>
    <t xml:space="preserve"> 24.</t>
  </si>
  <si>
    <t>Ivar Burmeister</t>
  </si>
  <si>
    <t>Raino Remmel</t>
  </si>
  <si>
    <t>Inda Racing</t>
  </si>
  <si>
    <t>10:24</t>
  </si>
  <si>
    <t xml:space="preserve"> 25.</t>
  </si>
  <si>
    <t>Aneta Lepp</t>
  </si>
  <si>
    <t>Neeme Koppel</t>
  </si>
  <si>
    <t>Thule Motorsport</t>
  </si>
  <si>
    <t>10:25</t>
  </si>
  <si>
    <t xml:space="preserve"> 26.</t>
  </si>
  <si>
    <t>Rauno Pielberg</t>
  </si>
  <si>
    <t>Indrek Varblane</t>
  </si>
  <si>
    <t>Hiiumaa RK</t>
  </si>
  <si>
    <t>Audi A3</t>
  </si>
  <si>
    <t>10:26</t>
  </si>
  <si>
    <t xml:space="preserve"> 27.</t>
  </si>
  <si>
    <t>J16</t>
  </si>
  <si>
    <t>Eerik Pank</t>
  </si>
  <si>
    <t>Raimo Lillemets</t>
  </si>
  <si>
    <t>Virtsu vabaaja selts</t>
  </si>
  <si>
    <t>10:27</t>
  </si>
  <si>
    <t xml:space="preserve"> 28.</t>
  </si>
  <si>
    <t>Magnar Arula</t>
  </si>
  <si>
    <t>Ragnar Laurits</t>
  </si>
  <si>
    <t>EO</t>
  </si>
  <si>
    <t>Honda Type R</t>
  </si>
  <si>
    <t>10:28</t>
  </si>
  <si>
    <t xml:space="preserve"> 29.</t>
  </si>
  <si>
    <t>Kevin Kärp</t>
  </si>
  <si>
    <t>Marek Mändla</t>
  </si>
  <si>
    <t>Honda CRX VT</t>
  </si>
  <si>
    <t>10:29</t>
  </si>
  <si>
    <t xml:space="preserve"> 30.</t>
  </si>
  <si>
    <t>Keven Serbin</t>
  </si>
  <si>
    <t>Martin Tamm</t>
  </si>
  <si>
    <t>10:30</t>
  </si>
  <si>
    <t xml:space="preserve"> 31.</t>
  </si>
  <si>
    <t>Marko Suuster</t>
  </si>
  <si>
    <t>Allan Liister</t>
  </si>
  <si>
    <t>10:31</t>
  </si>
  <si>
    <t xml:space="preserve"> 32.</t>
  </si>
  <si>
    <t>Kristjan Hannson</t>
  </si>
  <si>
    <t>Kalmer Kase</t>
  </si>
  <si>
    <t>VW Golf GTI</t>
  </si>
  <si>
    <t>10:32</t>
  </si>
  <si>
    <t xml:space="preserve"> 33.</t>
  </si>
  <si>
    <t>Raul Aava</t>
  </si>
  <si>
    <t>Kristjan Peegel</t>
  </si>
  <si>
    <t>10:33</t>
  </si>
  <si>
    <t xml:space="preserve"> 34.</t>
  </si>
  <si>
    <t>Kaspar Kasari</t>
  </si>
  <si>
    <t>Jan Nolvak</t>
  </si>
  <si>
    <t>Karmani automoto</t>
  </si>
  <si>
    <t>Honda Civic Type R</t>
  </si>
  <si>
    <t>10:34</t>
  </si>
  <si>
    <t xml:space="preserve"> 35.</t>
  </si>
  <si>
    <t>Silver Kütt</t>
  </si>
  <si>
    <t>Onne Kütt</t>
  </si>
  <si>
    <t>Rally Estonia</t>
  </si>
  <si>
    <t>10:35</t>
  </si>
  <si>
    <t xml:space="preserve"> 36.</t>
  </si>
  <si>
    <t>Siim Nomme</t>
  </si>
  <si>
    <t>Indrek Hioväin</t>
  </si>
  <si>
    <t>Seat Ibiza Cupra</t>
  </si>
  <si>
    <t>10:36</t>
  </si>
  <si>
    <t xml:space="preserve"> 37.</t>
  </si>
  <si>
    <t>Daniel Ling</t>
  </si>
  <si>
    <t>Madis Kümmel</t>
  </si>
  <si>
    <t>PihtlaRT</t>
  </si>
  <si>
    <t>BMW 320</t>
  </si>
  <si>
    <t>10:37</t>
  </si>
  <si>
    <t xml:space="preserve"> 38.</t>
  </si>
  <si>
    <t>Jaspar Vaher</t>
  </si>
  <si>
    <t>Avo Vaher</t>
  </si>
  <si>
    <t>10:38</t>
  </si>
  <si>
    <t xml:space="preserve"> 39.</t>
  </si>
  <si>
    <t>Joosep Mäe</t>
  </si>
  <si>
    <t>Mikk Volmsen</t>
  </si>
  <si>
    <t>10:39</t>
  </si>
  <si>
    <t xml:space="preserve"> 40.</t>
  </si>
  <si>
    <t>Raivo Poom</t>
  </si>
  <si>
    <t>Kadri Vahur</t>
  </si>
  <si>
    <t>Märjamaaa Rally Team</t>
  </si>
  <si>
    <t>Lada Samara</t>
  </si>
  <si>
    <t>10:40</t>
  </si>
  <si>
    <t xml:space="preserve"> 41.</t>
  </si>
  <si>
    <t>Magnus Lepp</t>
  </si>
  <si>
    <t>Maria Trave</t>
  </si>
  <si>
    <t>10:41</t>
  </si>
  <si>
    <t xml:space="preserve"> 42.</t>
  </si>
  <si>
    <t>Egert Jakobi</t>
  </si>
  <si>
    <t>Bruno Jakobi</t>
  </si>
  <si>
    <t>10:42</t>
  </si>
  <si>
    <t xml:space="preserve"> 43.</t>
  </si>
  <si>
    <t>Ott Nootre</t>
  </si>
  <si>
    <t>Harri Jogisalu</t>
  </si>
  <si>
    <t>Remonditehas</t>
  </si>
  <si>
    <t>10:43</t>
  </si>
  <si>
    <t xml:space="preserve"> 44.</t>
  </si>
  <si>
    <t>Priit Kallas</t>
  </si>
  <si>
    <t>Laura Asu</t>
  </si>
  <si>
    <t>BMW 318IS</t>
  </si>
  <si>
    <t>10:44</t>
  </si>
  <si>
    <t xml:space="preserve"> 45.</t>
  </si>
  <si>
    <t>Pranko Korgesaar</t>
  </si>
  <si>
    <t>Priit Korgesaar</t>
  </si>
  <si>
    <t>KTP Rally Team</t>
  </si>
  <si>
    <t>BMW 316I</t>
  </si>
  <si>
    <t>10:45</t>
  </si>
  <si>
    <t xml:space="preserve"> 46.</t>
  </si>
  <si>
    <t>Patrick Madar</t>
  </si>
  <si>
    <t>Tiina Kaldma</t>
  </si>
  <si>
    <t>Renault Clio</t>
  </si>
  <si>
    <t>10:46</t>
  </si>
  <si>
    <t xml:space="preserve"> 47.</t>
  </si>
  <si>
    <t>Peeter Tammoja</t>
  </si>
  <si>
    <t>Janno Tapo</t>
  </si>
  <si>
    <t>10:47</t>
  </si>
  <si>
    <t xml:space="preserve"> 48.</t>
  </si>
  <si>
    <t>Annika Vänt</t>
  </si>
  <si>
    <t>10:48</t>
  </si>
  <si>
    <t xml:space="preserve"> 49.</t>
  </si>
  <si>
    <t>Kaspar Kibuspuu</t>
  </si>
  <si>
    <t>Georg.Matis Heinsoo</t>
  </si>
  <si>
    <t>Alma Racing</t>
  </si>
  <si>
    <t>BMW</t>
  </si>
  <si>
    <t>10:49</t>
  </si>
  <si>
    <t xml:space="preserve"> 50.</t>
  </si>
  <si>
    <t>Kaspar Kark</t>
  </si>
  <si>
    <t>Martin Müganen</t>
  </si>
  <si>
    <t>10:50</t>
  </si>
  <si>
    <t xml:space="preserve"> 51.</t>
  </si>
  <si>
    <t>Märt Saanküll</t>
  </si>
  <si>
    <t>Igor Traut</t>
  </si>
  <si>
    <t>10:51</t>
  </si>
  <si>
    <t xml:space="preserve"> 52.</t>
  </si>
  <si>
    <t>Aira Lepp</t>
  </si>
  <si>
    <t>Ain Lepp</t>
  </si>
  <si>
    <t>10:52</t>
  </si>
  <si>
    <t xml:space="preserve"> 53.</t>
  </si>
  <si>
    <t>Tiina Erbach</t>
  </si>
  <si>
    <t>Nele Jalakas</t>
  </si>
  <si>
    <t>10:53</t>
  </si>
  <si>
    <t xml:space="preserve"> 54.</t>
  </si>
  <si>
    <t>Kati Noukas</t>
  </si>
  <si>
    <t>Hedi Pehme</t>
  </si>
  <si>
    <t>Raatma</t>
  </si>
  <si>
    <t>10:54</t>
  </si>
  <si>
    <t xml:space="preserve"> 55.</t>
  </si>
  <si>
    <t>Vahur Mäesalu</t>
  </si>
  <si>
    <t>Jaanus Kadak</t>
  </si>
  <si>
    <t>JV Motorsport</t>
  </si>
  <si>
    <t>10:55</t>
  </si>
  <si>
    <t xml:space="preserve"> 56.</t>
  </si>
  <si>
    <t>Toomas Klemmer</t>
  </si>
  <si>
    <t>Kaili Klemmer</t>
  </si>
  <si>
    <t>BMW 323I</t>
  </si>
  <si>
    <t>10:56</t>
  </si>
  <si>
    <t xml:space="preserve"> 57.</t>
  </si>
  <si>
    <t>Kersti Meindorf</t>
  </si>
  <si>
    <t>Margus Pärtel</t>
  </si>
  <si>
    <t>Igaühe Terviseklubi</t>
  </si>
  <si>
    <t>Citroen XSARA</t>
  </si>
  <si>
    <t>10:57</t>
  </si>
  <si>
    <t xml:space="preserve"> 58.</t>
  </si>
  <si>
    <t>Erki Auendorf</t>
  </si>
  <si>
    <t>Johann Lessuk</t>
  </si>
  <si>
    <t>Auendorf Racing</t>
  </si>
  <si>
    <t>10:58</t>
  </si>
  <si>
    <t xml:space="preserve"> 59.</t>
  </si>
  <si>
    <t>Hillar Roosileht</t>
  </si>
  <si>
    <t>Raido Uesson</t>
  </si>
  <si>
    <t>10:59</t>
  </si>
  <si>
    <t xml:space="preserve"> 60.</t>
  </si>
  <si>
    <t>Ranno kristmann</t>
  </si>
  <si>
    <t>Heigo Kuusk</t>
  </si>
  <si>
    <t>Team Kukko</t>
  </si>
  <si>
    <t>11:00</t>
  </si>
  <si>
    <t xml:space="preserve"> 61.</t>
  </si>
  <si>
    <t>Kaido Saul</t>
  </si>
  <si>
    <t>Edy Murumägi</t>
  </si>
  <si>
    <t>KR Racing</t>
  </si>
  <si>
    <t>11:01</t>
  </si>
  <si>
    <t xml:space="preserve"> 62.</t>
  </si>
  <si>
    <t>Mart Parbo</t>
  </si>
  <si>
    <t>Rivo Hell</t>
  </si>
  <si>
    <t>11:02</t>
  </si>
  <si>
    <t xml:space="preserve"> 63.</t>
  </si>
  <si>
    <t>Triinu Tammel</t>
  </si>
  <si>
    <t>Indrek Tammel</t>
  </si>
  <si>
    <t>OT Racing</t>
  </si>
  <si>
    <t>Ford Escort</t>
  </si>
  <si>
    <t>11:03</t>
  </si>
  <si>
    <t xml:space="preserve"> 64.</t>
  </si>
  <si>
    <t>Karl Saanküll</t>
  </si>
  <si>
    <t>Ats Nolvak</t>
  </si>
  <si>
    <t>11:04</t>
  </si>
  <si>
    <t xml:space="preserve"> 65.</t>
  </si>
  <si>
    <t>Ruslan Pleshanov</t>
  </si>
  <si>
    <t>Darja Shirokova</t>
  </si>
  <si>
    <t>Angelar Garage</t>
  </si>
  <si>
    <t>AZLK 2140</t>
  </si>
  <si>
    <t>11:05</t>
  </si>
  <si>
    <t xml:space="preserve"> 66.</t>
  </si>
  <si>
    <t>Kristen Volkov</t>
  </si>
  <si>
    <t>Erki Eksin</t>
  </si>
  <si>
    <t>BMW 318I</t>
  </si>
  <si>
    <t>11:06</t>
  </si>
  <si>
    <t xml:space="preserve"> 67.</t>
  </si>
  <si>
    <t>Tommy Toim</t>
  </si>
  <si>
    <t>Taavi Pirnipuu</t>
  </si>
  <si>
    <t>Toyota Corolla</t>
  </si>
  <si>
    <t>11:07</t>
  </si>
  <si>
    <t xml:space="preserve"> 68.</t>
  </si>
  <si>
    <t>Raivo Friedemann</t>
  </si>
  <si>
    <t>Kristjan Metsis</t>
  </si>
  <si>
    <t>OM Racing Team</t>
  </si>
  <si>
    <t>11:08</t>
  </si>
  <si>
    <t xml:space="preserve"> 69.</t>
  </si>
  <si>
    <t>Johannes.Martin Saar</t>
  </si>
  <si>
    <t>Raid Saar</t>
  </si>
  <si>
    <t>11:09</t>
  </si>
  <si>
    <t xml:space="preserve"> 70.</t>
  </si>
  <si>
    <t>Sören Sisas</t>
  </si>
  <si>
    <t>11:10</t>
  </si>
  <si>
    <t xml:space="preserve"> 71.</t>
  </si>
  <si>
    <t>Paap Ehasalu</t>
  </si>
  <si>
    <t>Kristo Parve</t>
  </si>
  <si>
    <t>11:11</t>
  </si>
  <si>
    <t xml:space="preserve"> 72.</t>
  </si>
  <si>
    <t>Rauno Ollema</t>
  </si>
  <si>
    <t>Kristjan Must</t>
  </si>
  <si>
    <t>11:12</t>
  </si>
  <si>
    <t xml:space="preserve"> 73.</t>
  </si>
  <si>
    <t>Rudolf Uusneem</t>
  </si>
  <si>
    <t>Kristo Holtsmann</t>
  </si>
  <si>
    <t>HRK</t>
  </si>
  <si>
    <t>11:13</t>
  </si>
  <si>
    <t xml:space="preserve"> 74.</t>
  </si>
  <si>
    <t>Ermo Jeedas</t>
  </si>
  <si>
    <t>Arno Eller</t>
  </si>
  <si>
    <t>11:14</t>
  </si>
  <si>
    <t xml:space="preserve"> 75.</t>
  </si>
  <si>
    <t>11:15</t>
  </si>
  <si>
    <t xml:space="preserve"> 76.</t>
  </si>
  <si>
    <t>Martin Arula</t>
  </si>
  <si>
    <t>Janar Eelmaa</t>
  </si>
  <si>
    <t>Kiired ja Tihased</t>
  </si>
  <si>
    <t>11:16</t>
  </si>
  <si>
    <t xml:space="preserve"> 77.</t>
  </si>
  <si>
    <t>Voldemars Kalve</t>
  </si>
  <si>
    <t>Rudolfs Borhards</t>
  </si>
  <si>
    <t>LAT</t>
  </si>
  <si>
    <t>BMW 323TI</t>
  </si>
  <si>
    <t>11:17</t>
  </si>
  <si>
    <t xml:space="preserve"> 78.</t>
  </si>
  <si>
    <t>Chris Soe</t>
  </si>
  <si>
    <t>Robert.Juss Soe</t>
  </si>
  <si>
    <t>EST / LAT</t>
  </si>
  <si>
    <t>TRF 44</t>
  </si>
  <si>
    <t>11:18</t>
  </si>
  <si>
    <t xml:space="preserve"> 79.</t>
  </si>
  <si>
    <t>Stern Ilves</t>
  </si>
  <si>
    <t>Jonar Ilves</t>
  </si>
  <si>
    <t>Iz 412</t>
  </si>
  <si>
    <t>11:19</t>
  </si>
  <si>
    <t xml:space="preserve"> 80.</t>
  </si>
  <si>
    <t>Karl.Erik Hermann</t>
  </si>
  <si>
    <t>Fred Saar</t>
  </si>
  <si>
    <t>11:20</t>
  </si>
  <si>
    <t xml:space="preserve"> 81.</t>
  </si>
  <si>
    <t>Jaan Hansen</t>
  </si>
  <si>
    <t>Derek Tedre</t>
  </si>
  <si>
    <t>Vändra Romuring</t>
  </si>
  <si>
    <t>Vaz 2107</t>
  </si>
  <si>
    <t>11:21</t>
  </si>
  <si>
    <t xml:space="preserve"> 82.</t>
  </si>
  <si>
    <t>Ken Pool</t>
  </si>
  <si>
    <t>Keit Pool</t>
  </si>
  <si>
    <t>11:22</t>
  </si>
  <si>
    <t xml:space="preserve"> 83.</t>
  </si>
  <si>
    <t>Martin Taal</t>
  </si>
  <si>
    <t>Ivar Kallasmaa</t>
  </si>
  <si>
    <t>Toyota Starlet</t>
  </si>
  <si>
    <t>11:23</t>
  </si>
  <si>
    <t xml:space="preserve"> 84.</t>
  </si>
  <si>
    <t>11:24</t>
  </si>
  <si>
    <t xml:space="preserve"> 85.</t>
  </si>
  <si>
    <t>Carol Haamer</t>
  </si>
  <si>
    <t>Andres Tammel</t>
  </si>
  <si>
    <t>11:25</t>
  </si>
  <si>
    <t xml:space="preserve"> 86.</t>
  </si>
  <si>
    <t>Jürgen Jaago</t>
  </si>
  <si>
    <t>Kaupo Kantsik</t>
  </si>
  <si>
    <t>11:26</t>
  </si>
  <si>
    <t xml:space="preserve"> 87.</t>
  </si>
  <si>
    <t>11:27</t>
  </si>
  <si>
    <t xml:space="preserve"> 88.</t>
  </si>
  <si>
    <t>Valdek Juss</t>
  </si>
  <si>
    <t>Gustav Gross</t>
  </si>
  <si>
    <t>Ford Focus</t>
  </si>
  <si>
    <t>11:28</t>
  </si>
  <si>
    <t xml:space="preserve"> 89.</t>
  </si>
  <si>
    <t>Kristofer Märtson</t>
  </si>
  <si>
    <t>Risto Märtson</t>
  </si>
  <si>
    <t>11:29</t>
  </si>
  <si>
    <t xml:space="preserve"> 90.</t>
  </si>
  <si>
    <t>Tauri Nogu</t>
  </si>
  <si>
    <t>Priit Nogu</t>
  </si>
  <si>
    <t>TH</t>
  </si>
  <si>
    <t>11:30</t>
  </si>
  <si>
    <t xml:space="preserve"> 91.</t>
  </si>
  <si>
    <t>11:31</t>
  </si>
  <si>
    <t>Reigo Raadik</t>
  </si>
  <si>
    <t>Andres Aller</t>
  </si>
  <si>
    <t>Rauno Jüriado</t>
  </si>
  <si>
    <t>Rasmus Unga</t>
  </si>
  <si>
    <t>Mihhail Borunov</t>
  </si>
  <si>
    <t>Karol Karino</t>
  </si>
  <si>
    <t>BMW 318TI</t>
  </si>
  <si>
    <t>Marek Tammoja</t>
  </si>
  <si>
    <t>Markus Tammoja</t>
  </si>
  <si>
    <t>BMW 325I</t>
  </si>
  <si>
    <t>Osa1 karistus</t>
  </si>
  <si>
    <t>Osa2 karistus</t>
  </si>
  <si>
    <t>Osa3 karistus</t>
  </si>
  <si>
    <t>Osa4 karistus</t>
  </si>
  <si>
    <t>KENERT SAAR</t>
  </si>
  <si>
    <t>ARGO SEPP</t>
  </si>
  <si>
    <t>FORD FIESTA</t>
  </si>
  <si>
    <t>REINO SAIA</t>
  </si>
  <si>
    <t>VIP</t>
  </si>
  <si>
    <t xml:space="preserve">  1/1</t>
  </si>
  <si>
    <t>Sirp/Liivak</t>
  </si>
  <si>
    <t xml:space="preserve"> 3.03,8</t>
  </si>
  <si>
    <t xml:space="preserve"> 3.28,8</t>
  </si>
  <si>
    <t xml:space="preserve">   3/3</t>
  </si>
  <si>
    <t xml:space="preserve">   1/1</t>
  </si>
  <si>
    <t>+ 0.00,0</t>
  </si>
  <si>
    <t xml:space="preserve">  2/2</t>
  </si>
  <si>
    <t>Aasme/Soopalu</t>
  </si>
  <si>
    <t xml:space="preserve"> 3.01,6</t>
  </si>
  <si>
    <t xml:space="preserve"> 3.31,9</t>
  </si>
  <si>
    <t xml:space="preserve">   2/2</t>
  </si>
  <si>
    <t xml:space="preserve">  3/3</t>
  </si>
  <si>
    <t>Kangro/Kangro</t>
  </si>
  <si>
    <t xml:space="preserve"> 3.01,4</t>
  </si>
  <si>
    <t xml:space="preserve"> 3.34,2</t>
  </si>
  <si>
    <t xml:space="preserve">  4/1</t>
  </si>
  <si>
    <t>Kukuskin/Meste</t>
  </si>
  <si>
    <t xml:space="preserve"> 3.05,0</t>
  </si>
  <si>
    <t xml:space="preserve"> 3.35,1</t>
  </si>
  <si>
    <t xml:space="preserve">   4/1</t>
  </si>
  <si>
    <t>Vhi/Tarrend</t>
  </si>
  <si>
    <t xml:space="preserve"> 3.12,3</t>
  </si>
  <si>
    <t xml:space="preserve"> 3.40,5</t>
  </si>
  <si>
    <t>Dede/Elbre</t>
  </si>
  <si>
    <t xml:space="preserve"> 3.17,1</t>
  </si>
  <si>
    <t xml:space="preserve"> 3.39,3</t>
  </si>
  <si>
    <t xml:space="preserve">   5/2</t>
  </si>
  <si>
    <t>Kaunis/Tomson</t>
  </si>
  <si>
    <t xml:space="preserve"> 3.14,9</t>
  </si>
  <si>
    <t xml:space="preserve"> 3.45,7</t>
  </si>
  <si>
    <t xml:space="preserve">  10/2</t>
  </si>
  <si>
    <t>Kasak/Kangro</t>
  </si>
  <si>
    <t xml:space="preserve"> 3.16,8</t>
  </si>
  <si>
    <t xml:space="preserve"> 3.45,0</t>
  </si>
  <si>
    <t>Krp/Mustonen</t>
  </si>
  <si>
    <t xml:space="preserve"> 3.22,7</t>
  </si>
  <si>
    <t xml:space="preserve"> 3.42,1</t>
  </si>
  <si>
    <t>Jrveots/Jrveots</t>
  </si>
  <si>
    <t xml:space="preserve"> 3.21,8</t>
  </si>
  <si>
    <t xml:space="preserve"> 3.43,2</t>
  </si>
  <si>
    <t xml:space="preserve">   8/1</t>
  </si>
  <si>
    <t>Guljajev/Tonutare</t>
  </si>
  <si>
    <t xml:space="preserve"> 3.19,8</t>
  </si>
  <si>
    <t xml:space="preserve"> 3.49,4</t>
  </si>
  <si>
    <t>Somer/Pruul</t>
  </si>
  <si>
    <t xml:space="preserve"> 3.20,5</t>
  </si>
  <si>
    <t xml:space="preserve"> 3.56,2</t>
  </si>
  <si>
    <t>Vanik/SAAR</t>
  </si>
  <si>
    <t xml:space="preserve"> 3.26,1</t>
  </si>
  <si>
    <t xml:space="preserve"> 3.52,1</t>
  </si>
  <si>
    <t>Randme/Vadi</t>
  </si>
  <si>
    <t xml:space="preserve"> 3.22,6</t>
  </si>
  <si>
    <t xml:space="preserve"> 3.57,2</t>
  </si>
  <si>
    <t>kikkatalo/Reigo</t>
  </si>
  <si>
    <t>Jrgenson/Palmits</t>
  </si>
  <si>
    <t>Haiba/Rillo</t>
  </si>
  <si>
    <t>Planken/Wilfong</t>
  </si>
  <si>
    <t>Vidder/Ktt</t>
  </si>
  <si>
    <t>Tinno/Vilu</t>
  </si>
  <si>
    <t>Bluum/Bluum</t>
  </si>
  <si>
    <t>Roop/Tobias</t>
  </si>
  <si>
    <t>Klaus/Udusalu</t>
  </si>
  <si>
    <t>Burmeister/Remmel</t>
  </si>
  <si>
    <t>Lepp/Koppel</t>
  </si>
  <si>
    <t>Pielberg/Varblane</t>
  </si>
  <si>
    <t>Pank/Lillemets</t>
  </si>
  <si>
    <t>Arula/Laurits</t>
  </si>
  <si>
    <t>Krp/Mndla</t>
  </si>
  <si>
    <t>Serbin/Tamm</t>
  </si>
  <si>
    <t>Suuster/Liister</t>
  </si>
  <si>
    <t>Hannson/Kase</t>
  </si>
  <si>
    <t>Aava/Peegel</t>
  </si>
  <si>
    <t>Kasari/Nolvak</t>
  </si>
  <si>
    <t>Ktt/Ktt</t>
  </si>
  <si>
    <t>Nomme/Hiovin</t>
  </si>
  <si>
    <t>Ling/Kmmel</t>
  </si>
  <si>
    <t>Vaher/Vaher</t>
  </si>
  <si>
    <t>Me/Volmsen</t>
  </si>
  <si>
    <t>Poom/Vahur</t>
  </si>
  <si>
    <t>Lepp/Trave</t>
  </si>
  <si>
    <t>Jakobi/Jakobi</t>
  </si>
  <si>
    <t>Nootre/Jogisalu</t>
  </si>
  <si>
    <t>Kallas/Asu</t>
  </si>
  <si>
    <t>Korgesaar/Korgesaar</t>
  </si>
  <si>
    <t>Madar/Kaldma</t>
  </si>
  <si>
    <t>Tammoja/Tapo</t>
  </si>
  <si>
    <t>Vnt/SEPP</t>
  </si>
  <si>
    <t>Kibuspuu/Heinsoo</t>
  </si>
  <si>
    <t>Kark/Mganen</t>
  </si>
  <si>
    <t>Saankll/Traut</t>
  </si>
  <si>
    <t>Lepp/Lepp</t>
  </si>
  <si>
    <t>Erbach/Jalakas</t>
  </si>
  <si>
    <t>Noukas/Pehme</t>
  </si>
  <si>
    <t>Mesalu/Kadak</t>
  </si>
  <si>
    <t>Klemmer/Klemmer</t>
  </si>
  <si>
    <t>Meindorf/Prtel</t>
  </si>
  <si>
    <t>Auendorf/Lessuk</t>
  </si>
  <si>
    <t>Roosileht/Uesson</t>
  </si>
  <si>
    <t>kristmann/Kuusk</t>
  </si>
  <si>
    <t>Saul/Murumgi</t>
  </si>
  <si>
    <t>Parbo/Hell</t>
  </si>
  <si>
    <t>Tammel/Tammel</t>
  </si>
  <si>
    <t>Saankll/Nolvak</t>
  </si>
  <si>
    <t>Pleshanov/Shirokova</t>
  </si>
  <si>
    <t>Volkov/Eksin</t>
  </si>
  <si>
    <t>Toim/Pirnipuu</t>
  </si>
  <si>
    <t>Friedemann/Metsis</t>
  </si>
  <si>
    <t>Saar/Saar</t>
  </si>
  <si>
    <t>Sisas/SAIA</t>
  </si>
  <si>
    <t>Ehasalu/Parve</t>
  </si>
  <si>
    <t>Ollema/Must</t>
  </si>
  <si>
    <t>Uusneem/Holtsmann</t>
  </si>
  <si>
    <t>Jeedas/Eller</t>
  </si>
  <si>
    <t>Borunov/Karino</t>
  </si>
  <si>
    <t>Arula/Eelmaa</t>
  </si>
  <si>
    <t>Kalve/Borhards</t>
  </si>
  <si>
    <t>Soe/Soe</t>
  </si>
  <si>
    <t>Ilves/Ilves</t>
  </si>
  <si>
    <t>Hermann/Saar</t>
  </si>
  <si>
    <t>Hansen/Tedre</t>
  </si>
  <si>
    <t>Pool/Pool</t>
  </si>
  <si>
    <t>Taal/Kallasmaa</t>
  </si>
  <si>
    <t>Tammoja/Tammoja</t>
  </si>
  <si>
    <t>Haamer/Tammel</t>
  </si>
  <si>
    <t>Jaago/Kantsik</t>
  </si>
  <si>
    <t>Raadik/Aller</t>
  </si>
  <si>
    <t>Juss/Gross</t>
  </si>
  <si>
    <t>Mrtson/Mrtson</t>
  </si>
  <si>
    <t>Nogu/Nogu</t>
  </si>
  <si>
    <t>Jriado/Unga</t>
  </si>
  <si>
    <t xml:space="preserve">   5/3</t>
  </si>
  <si>
    <t xml:space="preserve">   6/3</t>
  </si>
  <si>
    <t xml:space="preserve">  5/2</t>
  </si>
  <si>
    <t xml:space="preserve"> 3.08,2</t>
  </si>
  <si>
    <t xml:space="preserve"> 3.33,6</t>
  </si>
  <si>
    <t xml:space="preserve">   3/1</t>
  </si>
  <si>
    <t xml:space="preserve"> 3.10,7</t>
  </si>
  <si>
    <t xml:space="preserve"> 3.38,7</t>
  </si>
  <si>
    <t xml:space="preserve">   7/1</t>
  </si>
  <si>
    <t xml:space="preserve"> 3.15,6</t>
  </si>
  <si>
    <t xml:space="preserve"> 3.33,8</t>
  </si>
  <si>
    <t xml:space="preserve">   4/2</t>
  </si>
  <si>
    <t xml:space="preserve"> 3.10,5</t>
  </si>
  <si>
    <t xml:space="preserve"> 3.38,1</t>
  </si>
  <si>
    <t xml:space="preserve"> 3.17,2</t>
  </si>
  <si>
    <t xml:space="preserve"> 3.39,2</t>
  </si>
  <si>
    <t xml:space="preserve"> 3.18,1</t>
  </si>
  <si>
    <t xml:space="preserve"> 3.39,0</t>
  </si>
  <si>
    <t xml:space="preserve"> 3.15,5</t>
  </si>
  <si>
    <t xml:space="preserve"> 3.43,5</t>
  </si>
  <si>
    <t xml:space="preserve"> 3.17,3</t>
  </si>
  <si>
    <t xml:space="preserve"> 3.45,1</t>
  </si>
  <si>
    <t xml:space="preserve"> 3.20,9</t>
  </si>
  <si>
    <t xml:space="preserve"> 3.41,9</t>
  </si>
  <si>
    <t xml:space="preserve"> 3.16,9</t>
  </si>
  <si>
    <t xml:space="preserve"> 3.46,3</t>
  </si>
  <si>
    <t xml:space="preserve"> 3.16,1</t>
  </si>
  <si>
    <t xml:space="preserve"> 3.50,8</t>
  </si>
  <si>
    <t xml:space="preserve"> 3.21,3</t>
  </si>
  <si>
    <t xml:space="preserve"> 3.47,1</t>
  </si>
  <si>
    <t xml:space="preserve"> 3.22,1</t>
  </si>
  <si>
    <t xml:space="preserve"> 3.48,9</t>
  </si>
  <si>
    <t xml:space="preserve"> 3.52,9</t>
  </si>
  <si>
    <t xml:space="preserve"> 3.25,5</t>
  </si>
  <si>
    <t xml:space="preserve"> 3.52,7</t>
  </si>
  <si>
    <t xml:space="preserve">  32/2</t>
  </si>
  <si>
    <t xml:space="preserve"> 3.24,2</t>
  </si>
  <si>
    <t xml:space="preserve"> 3.54,3</t>
  </si>
  <si>
    <t xml:space="preserve"> 3.25,7</t>
  </si>
  <si>
    <t xml:space="preserve"> 3.53,6</t>
  </si>
  <si>
    <t xml:space="preserve"> 3.56,8</t>
  </si>
  <si>
    <t xml:space="preserve"> 3.22,5</t>
  </si>
  <si>
    <t xml:space="preserve"> 4.00,3</t>
  </si>
  <si>
    <t xml:space="preserve"> 3.27,8</t>
  </si>
  <si>
    <t xml:space="preserve"> 3.57,8</t>
  </si>
  <si>
    <t xml:space="preserve"> 3.31,1</t>
  </si>
  <si>
    <t xml:space="preserve"> 3.56,7</t>
  </si>
  <si>
    <t xml:space="preserve"> 4.02,0</t>
  </si>
  <si>
    <t xml:space="preserve"> 3.40,7</t>
  </si>
  <si>
    <t xml:space="preserve"> 4.09,8</t>
  </si>
  <si>
    <t xml:space="preserve"> 3.38,8</t>
  </si>
  <si>
    <t xml:space="preserve"> 4.14,0</t>
  </si>
  <si>
    <t xml:space="preserve">  13/2</t>
  </si>
  <si>
    <t xml:space="preserve"> 3.14,4</t>
  </si>
  <si>
    <t xml:space="preserve">  19/10</t>
  </si>
  <si>
    <t xml:space="preserve"> 3.13,2</t>
  </si>
  <si>
    <t xml:space="preserve">  19/1</t>
  </si>
  <si>
    <t xml:space="preserve"> 3.17,4</t>
  </si>
  <si>
    <t xml:space="preserve"> 3.40,9</t>
  </si>
  <si>
    <t xml:space="preserve">  22/11</t>
  </si>
  <si>
    <t xml:space="preserve">  13/6</t>
  </si>
  <si>
    <t xml:space="preserve"> 3.14,6</t>
  </si>
  <si>
    <t xml:space="preserve"> 3.46,0</t>
  </si>
  <si>
    <t xml:space="preserve"> 3.21,6</t>
  </si>
  <si>
    <t xml:space="preserve">  24/1</t>
  </si>
  <si>
    <t xml:space="preserve"> 3.27,4</t>
  </si>
  <si>
    <t xml:space="preserve"> 3.47,4</t>
  </si>
  <si>
    <t xml:space="preserve">  28/13</t>
  </si>
  <si>
    <t xml:space="preserve">  30/3</t>
  </si>
  <si>
    <t xml:space="preserve"> 3.27,6</t>
  </si>
  <si>
    <t xml:space="preserve"> 3.47,7</t>
  </si>
  <si>
    <t xml:space="preserve"> 3.51,3</t>
  </si>
  <si>
    <t xml:space="preserve">  38/2</t>
  </si>
  <si>
    <t xml:space="preserve"> 3.30,9</t>
  </si>
  <si>
    <t xml:space="preserve"> 3.30,8</t>
  </si>
  <si>
    <t xml:space="preserve"> 3.57,3</t>
  </si>
  <si>
    <t xml:space="preserve"> 3.49,7</t>
  </si>
  <si>
    <t xml:space="preserve">  52/5</t>
  </si>
  <si>
    <t xml:space="preserve"> 3.59,0</t>
  </si>
  <si>
    <t xml:space="preserve"> 4.02,2</t>
  </si>
  <si>
    <t xml:space="preserve"> 3.39,1</t>
  </si>
  <si>
    <t xml:space="preserve"> 3.56,9</t>
  </si>
  <si>
    <t xml:space="preserve"> 3.43,9</t>
  </si>
  <si>
    <t xml:space="preserve"> 3.53,8</t>
  </si>
  <si>
    <t xml:space="preserve"> 3.38,6</t>
  </si>
  <si>
    <t xml:space="preserve"> 4.02,1</t>
  </si>
  <si>
    <t xml:space="preserve">  49/5</t>
  </si>
  <si>
    <t xml:space="preserve"> 3.40,4</t>
  </si>
  <si>
    <t xml:space="preserve"> 4.06,3</t>
  </si>
  <si>
    <t xml:space="preserve"> 3.44,6</t>
  </si>
  <si>
    <t xml:space="preserve"> 4.15,1</t>
  </si>
  <si>
    <t xml:space="preserve"> 3.54,6</t>
  </si>
  <si>
    <t xml:space="preserve"> 4.13,4</t>
  </si>
  <si>
    <t xml:space="preserve"> 3.58,2</t>
  </si>
  <si>
    <t xml:space="preserve"> 4.29,4</t>
  </si>
  <si>
    <t xml:space="preserve"> 3.08,8</t>
  </si>
  <si>
    <t xml:space="preserve"> 3.35,8</t>
  </si>
  <si>
    <t xml:space="preserve">   6/1</t>
  </si>
  <si>
    <t xml:space="preserve">  11/1</t>
  </si>
  <si>
    <t xml:space="preserve">  16/7</t>
  </si>
  <si>
    <t xml:space="preserve"> 3.12,2</t>
  </si>
  <si>
    <t xml:space="preserve"> 3.38,3</t>
  </si>
  <si>
    <t xml:space="preserve">   9/2</t>
  </si>
  <si>
    <t xml:space="preserve">   7/3</t>
  </si>
  <si>
    <t xml:space="preserve">  16/8</t>
  </si>
  <si>
    <t xml:space="preserve">  10/3</t>
  </si>
  <si>
    <t xml:space="preserve">  16/4</t>
  </si>
  <si>
    <t xml:space="preserve">  12/4</t>
  </si>
  <si>
    <t xml:space="preserve">   9/5</t>
  </si>
  <si>
    <t xml:space="preserve">  15/7</t>
  </si>
  <si>
    <t xml:space="preserve">  23/2</t>
  </si>
  <si>
    <t xml:space="preserve">  26/6</t>
  </si>
  <si>
    <t xml:space="preserve">  12/3</t>
  </si>
  <si>
    <t xml:space="preserve">  25/12</t>
  </si>
  <si>
    <t xml:space="preserve">  18/9</t>
  </si>
  <si>
    <t xml:space="preserve">  15/6</t>
  </si>
  <si>
    <t xml:space="preserve">  24/12</t>
  </si>
  <si>
    <t xml:space="preserve"> 3.22,0</t>
  </si>
  <si>
    <t xml:space="preserve"> 3.37,4</t>
  </si>
  <si>
    <t xml:space="preserve">  34/14</t>
  </si>
  <si>
    <t xml:space="preserve">   8/4</t>
  </si>
  <si>
    <t xml:space="preserve">  13/5</t>
  </si>
  <si>
    <t xml:space="preserve">  31/14</t>
  </si>
  <si>
    <t xml:space="preserve">  14/4</t>
  </si>
  <si>
    <t xml:space="preserve">  30/7</t>
  </si>
  <si>
    <t xml:space="preserve">  20/10</t>
  </si>
  <si>
    <t xml:space="preserve">  24/5</t>
  </si>
  <si>
    <t xml:space="preserve">  29/6</t>
  </si>
  <si>
    <t xml:space="preserve">  20/3</t>
  </si>
  <si>
    <t xml:space="preserve">  21/1</t>
  </si>
  <si>
    <t xml:space="preserve"> 3.41,0</t>
  </si>
  <si>
    <t xml:space="preserve">  38/15</t>
  </si>
  <si>
    <t xml:space="preserve">  41/4</t>
  </si>
  <si>
    <t xml:space="preserve">  21/4</t>
  </si>
  <si>
    <t xml:space="preserve">  33/3</t>
  </si>
  <si>
    <t xml:space="preserve">  22/1</t>
  </si>
  <si>
    <t xml:space="preserve">  43/1</t>
  </si>
  <si>
    <t xml:space="preserve">  31/13</t>
  </si>
  <si>
    <t xml:space="preserve">  33/15</t>
  </si>
  <si>
    <t xml:space="preserve">  28/1</t>
  </si>
  <si>
    <t xml:space="preserve"> 3.25,6</t>
  </si>
  <si>
    <t xml:space="preserve">  48/10</t>
  </si>
  <si>
    <t xml:space="preserve">  27/5</t>
  </si>
  <si>
    <t xml:space="preserve">  35/4</t>
  </si>
  <si>
    <t xml:space="preserve">  37/4</t>
  </si>
  <si>
    <t xml:space="preserve"> 3.22,2</t>
  </si>
  <si>
    <t xml:space="preserve"> 3.50,5</t>
  </si>
  <si>
    <t xml:space="preserve">  42/3</t>
  </si>
  <si>
    <t xml:space="preserve">  51/18</t>
  </si>
  <si>
    <t xml:space="preserve">  34/16</t>
  </si>
  <si>
    <t xml:space="preserve">  35/3</t>
  </si>
  <si>
    <t xml:space="preserve">  52/19</t>
  </si>
  <si>
    <t xml:space="preserve">  35/17</t>
  </si>
  <si>
    <t xml:space="preserve">  43/16</t>
  </si>
  <si>
    <t xml:space="preserve">  45/21</t>
  </si>
  <si>
    <t xml:space="preserve">  29/2</t>
  </si>
  <si>
    <t xml:space="preserve">  47/2</t>
  </si>
  <si>
    <t xml:space="preserve">  48/2</t>
  </si>
  <si>
    <t xml:space="preserve">  50/6</t>
  </si>
  <si>
    <t xml:space="preserve">  46/3</t>
  </si>
  <si>
    <t xml:space="preserve">  53/2</t>
  </si>
  <si>
    <t xml:space="preserve">  58/12</t>
  </si>
  <si>
    <t xml:space="preserve">  35/8</t>
  </si>
  <si>
    <t xml:space="preserve"> 3.36,1</t>
  </si>
  <si>
    <t xml:space="preserve">  40/4</t>
  </si>
  <si>
    <t xml:space="preserve">  43/9</t>
  </si>
  <si>
    <t xml:space="preserve">  57/10</t>
  </si>
  <si>
    <t xml:space="preserve"> 3.29,6</t>
  </si>
  <si>
    <t xml:space="preserve"> 3.52,4</t>
  </si>
  <si>
    <t xml:space="preserve">  54/6</t>
  </si>
  <si>
    <t xml:space="preserve">  47/4</t>
  </si>
  <si>
    <t xml:space="preserve">  38/8</t>
  </si>
  <si>
    <t xml:space="preserve"> 3.33,4</t>
  </si>
  <si>
    <t xml:space="preserve"> 3.49,5</t>
  </si>
  <si>
    <t xml:space="preserve">  40/19</t>
  </si>
  <si>
    <t xml:space="preserve"> 3.32,8</t>
  </si>
  <si>
    <t xml:space="preserve"> 3.50,9</t>
  </si>
  <si>
    <t xml:space="preserve">  44/20</t>
  </si>
  <si>
    <t xml:space="preserve">  53/3</t>
  </si>
  <si>
    <t xml:space="preserve"> 3.36,4</t>
  </si>
  <si>
    <t xml:space="preserve">  38/18</t>
  </si>
  <si>
    <t xml:space="preserve"> 3.29,7</t>
  </si>
  <si>
    <t xml:space="preserve"> 3.56,5</t>
  </si>
  <si>
    <t xml:space="preserve">  55/2</t>
  </si>
  <si>
    <t xml:space="preserve"> 3.33,0</t>
  </si>
  <si>
    <t xml:space="preserve"> 3.53,7</t>
  </si>
  <si>
    <t xml:space="preserve">  51/1</t>
  </si>
  <si>
    <t xml:space="preserve">  59/13</t>
  </si>
  <si>
    <t xml:space="preserve">  56/11</t>
  </si>
  <si>
    <t xml:space="preserve">  41/5</t>
  </si>
  <si>
    <t xml:space="preserve">  63/3</t>
  </si>
  <si>
    <t xml:space="preserve">  62/3</t>
  </si>
  <si>
    <t xml:space="preserve">  56/2</t>
  </si>
  <si>
    <t xml:space="preserve">  66/7</t>
  </si>
  <si>
    <t xml:space="preserve"> 3.44,9</t>
  </si>
  <si>
    <t xml:space="preserve"> 3.59,7</t>
  </si>
  <si>
    <t xml:space="preserve"> 3.36,3</t>
  </si>
  <si>
    <t xml:space="preserve"> 4.09,3</t>
  </si>
  <si>
    <t xml:space="preserve">  72/15</t>
  </si>
  <si>
    <t xml:space="preserve"> 3.19,1</t>
  </si>
  <si>
    <t xml:space="preserve"> 4.30,9</t>
  </si>
  <si>
    <t xml:space="preserve">  27/7</t>
  </si>
  <si>
    <t xml:space="preserve">  73/16</t>
  </si>
  <si>
    <t xml:space="preserve"> 3.23,1</t>
  </si>
  <si>
    <t xml:space="preserve"> 4.31,5</t>
  </si>
  <si>
    <t xml:space="preserve">  42/5</t>
  </si>
  <si>
    <t xml:space="preserve"> 3.42,4</t>
  </si>
  <si>
    <t xml:space="preserve"> 4.14,4</t>
  </si>
  <si>
    <t xml:space="preserve"> 3.47,6</t>
  </si>
  <si>
    <t xml:space="preserve"> 4.11,0</t>
  </si>
  <si>
    <t xml:space="preserve"> 4.09,1</t>
  </si>
  <si>
    <t xml:space="preserve">  76/8</t>
  </si>
  <si>
    <t xml:space="preserve"> 3.50,1</t>
  </si>
  <si>
    <t xml:space="preserve"> 4.26,5</t>
  </si>
  <si>
    <t xml:space="preserve">  78/7</t>
  </si>
  <si>
    <t xml:space="preserve"> 4.23,1</t>
  </si>
  <si>
    <t xml:space="preserve"> 4.37,2</t>
  </si>
  <si>
    <t xml:space="preserve"> 4.18,2</t>
  </si>
  <si>
    <t xml:space="preserve"> 4.46,0</t>
  </si>
  <si>
    <t xml:space="preserve"> 4.27,0</t>
  </si>
  <si>
    <t xml:space="preserve"> 4.41,8</t>
  </si>
  <si>
    <t xml:space="preserve"> 3.15,9</t>
  </si>
  <si>
    <t xml:space="preserve"> 3.25,0</t>
  </si>
  <si>
    <t xml:space="preserve">  46/17</t>
  </si>
  <si>
    <t xml:space="preserve">  55/4</t>
  </si>
  <si>
    <t xml:space="preserve">  65/22</t>
  </si>
  <si>
    <t xml:space="preserve">  60/5</t>
  </si>
  <si>
    <t xml:space="preserve">  58/11</t>
  </si>
  <si>
    <t xml:space="preserve">  65/13</t>
  </si>
  <si>
    <t xml:space="preserve">  63/21</t>
  </si>
  <si>
    <t xml:space="preserve">  61/20</t>
  </si>
  <si>
    <t xml:space="preserve">  67/23</t>
  </si>
  <si>
    <t xml:space="preserve">  56/3</t>
  </si>
  <si>
    <t xml:space="preserve"> 3.32,1</t>
  </si>
  <si>
    <t xml:space="preserve"> 3.55,6</t>
  </si>
  <si>
    <t xml:space="preserve">  60/14</t>
  </si>
  <si>
    <t xml:space="preserve">  54/9</t>
  </si>
  <si>
    <t xml:space="preserve">  61/12</t>
  </si>
  <si>
    <t xml:space="preserve">  72/5</t>
  </si>
  <si>
    <t xml:space="preserve">  64/3</t>
  </si>
  <si>
    <t xml:space="preserve">  68/5</t>
  </si>
  <si>
    <t xml:space="preserve">  70/4</t>
  </si>
  <si>
    <t xml:space="preserve">  59/2</t>
  </si>
  <si>
    <t xml:space="preserve">  77/6</t>
  </si>
  <si>
    <t xml:space="preserve">  67/7</t>
  </si>
  <si>
    <t xml:space="preserve">  75/5</t>
  </si>
  <si>
    <t xml:space="preserve">  66/4</t>
  </si>
  <si>
    <t xml:space="preserve">  79/8</t>
  </si>
  <si>
    <t xml:space="preserve">  64/6</t>
  </si>
  <si>
    <t xml:space="preserve">  71/7</t>
  </si>
  <si>
    <t xml:space="preserve">  69/14</t>
  </si>
  <si>
    <t xml:space="preserve">  80/18</t>
  </si>
  <si>
    <t xml:space="preserve">  74/17</t>
  </si>
  <si>
    <t xml:space="preserve">  69/15</t>
  </si>
  <si>
    <t xml:space="preserve">  75/17</t>
  </si>
  <si>
    <t xml:space="preserve">  81/6</t>
  </si>
  <si>
    <t xml:space="preserve">  81/4</t>
  </si>
  <si>
    <t xml:space="preserve">  77/8</t>
  </si>
  <si>
    <t xml:space="preserve">  83/6</t>
  </si>
  <si>
    <t xml:space="preserve">  74/6</t>
  </si>
  <si>
    <t xml:space="preserve">  82/9</t>
  </si>
  <si>
    <t xml:space="preserve">  78/9</t>
  </si>
  <si>
    <t xml:space="preserve">  84/7</t>
  </si>
  <si>
    <t xml:space="preserve">  79/7</t>
  </si>
  <si>
    <t xml:space="preserve">  86/5</t>
  </si>
  <si>
    <t xml:space="preserve">  82/5</t>
  </si>
  <si>
    <t xml:space="preserve">  85/24</t>
  </si>
  <si>
    <t xml:space="preserve">  84/22</t>
  </si>
  <si>
    <t xml:space="preserve">  87/19</t>
  </si>
  <si>
    <t xml:space="preserve">  83/19</t>
  </si>
  <si>
    <t xml:space="preserve">   1</t>
  </si>
  <si>
    <t>TAGASILD</t>
  </si>
  <si>
    <t>LK2F</t>
  </si>
  <si>
    <t xml:space="preserve">  33</t>
  </si>
  <si>
    <t>VEDRUSTUS</t>
  </si>
  <si>
    <t>LK1F</t>
  </si>
  <si>
    <t xml:space="preserve">  47</t>
  </si>
  <si>
    <t>KÜTUS</t>
  </si>
  <si>
    <t xml:space="preserve">  56</t>
  </si>
  <si>
    <t>VÄLJASOIT</t>
  </si>
  <si>
    <t>AKP1</t>
  </si>
  <si>
    <t xml:space="preserve">  75</t>
  </si>
  <si>
    <t>MOOTOR</t>
  </si>
  <si>
    <t xml:space="preserve">  84</t>
  </si>
  <si>
    <t xml:space="preserve">  86</t>
  </si>
  <si>
    <t xml:space="preserve">  93</t>
  </si>
  <si>
    <t xml:space="preserve"> 2.49,2</t>
  </si>
  <si>
    <t xml:space="preserve"> 3.15,0</t>
  </si>
  <si>
    <t xml:space="preserve"> 2.57,2</t>
  </si>
  <si>
    <t xml:space="preserve"> 3.16,4</t>
  </si>
  <si>
    <t xml:space="preserve"> 2.58,4</t>
  </si>
  <si>
    <t xml:space="preserve"> 3.19,2</t>
  </si>
  <si>
    <t xml:space="preserve"> 3.03,1</t>
  </si>
  <si>
    <t xml:space="preserve"> 3.27,3</t>
  </si>
  <si>
    <t xml:space="preserve"> 3.07,1</t>
  </si>
  <si>
    <t xml:space="preserve"> 3.29,8</t>
  </si>
  <si>
    <t xml:space="preserve">   7/4</t>
  </si>
  <si>
    <t xml:space="preserve">  6/3</t>
  </si>
  <si>
    <t xml:space="preserve"> 3.05,3</t>
  </si>
  <si>
    <t xml:space="preserve"> 3.10,4</t>
  </si>
  <si>
    <t xml:space="preserve"> 3.27,1</t>
  </si>
  <si>
    <t xml:space="preserve">  14/7</t>
  </si>
  <si>
    <t xml:space="preserve"> 3.07,0</t>
  </si>
  <si>
    <t xml:space="preserve"> 3.31,4</t>
  </si>
  <si>
    <t xml:space="preserve"> 3.09,9</t>
  </si>
  <si>
    <t xml:space="preserve"> 3.32,0</t>
  </si>
  <si>
    <t xml:space="preserve">  12/1</t>
  </si>
  <si>
    <t xml:space="preserve">   9/1</t>
  </si>
  <si>
    <t xml:space="preserve"> 3.05,6</t>
  </si>
  <si>
    <t xml:space="preserve"> 3.32,6</t>
  </si>
  <si>
    <t xml:space="preserve"> 3.07,9</t>
  </si>
  <si>
    <t xml:space="preserve"> 3.32,2</t>
  </si>
  <si>
    <t xml:space="preserve">  11/2</t>
  </si>
  <si>
    <t xml:space="preserve"> 3.40,0</t>
  </si>
  <si>
    <t xml:space="preserve">  15/2</t>
  </si>
  <si>
    <t xml:space="preserve">  24/4</t>
  </si>
  <si>
    <t xml:space="preserve"> 3.05,1</t>
  </si>
  <si>
    <t xml:space="preserve"> 3.40,1</t>
  </si>
  <si>
    <t xml:space="preserve"> 3.12,1</t>
  </si>
  <si>
    <t xml:space="preserve"> 3.11,5</t>
  </si>
  <si>
    <t xml:space="preserve"> 3.36,9</t>
  </si>
  <si>
    <t xml:space="preserve"> 3.13,7</t>
  </si>
  <si>
    <t xml:space="preserve"> 3.34,3</t>
  </si>
  <si>
    <t xml:space="preserve"> 3.10,3</t>
  </si>
  <si>
    <t xml:space="preserve"> 3.35,0</t>
  </si>
  <si>
    <t xml:space="preserve"> 3.11,6</t>
  </si>
  <si>
    <t xml:space="preserve"> 3.40,3</t>
  </si>
  <si>
    <t xml:space="preserve">  26/2</t>
  </si>
  <si>
    <t xml:space="preserve"> 3.12,4</t>
  </si>
  <si>
    <t xml:space="preserve"> 3.37,7</t>
  </si>
  <si>
    <t xml:space="preserve">  19/2</t>
  </si>
  <si>
    <t xml:space="preserve"> 3.20,0</t>
  </si>
  <si>
    <t xml:space="preserve"> 3.39,6</t>
  </si>
  <si>
    <t xml:space="preserve"> 3.12,5</t>
  </si>
  <si>
    <t xml:space="preserve"> 3.39,5</t>
  </si>
  <si>
    <t xml:space="preserve"> 3.07,8</t>
  </si>
  <si>
    <t xml:space="preserve">  16/1</t>
  </si>
  <si>
    <t xml:space="preserve"> 3.43,6</t>
  </si>
  <si>
    <t xml:space="preserve"> 3.38,5</t>
  </si>
  <si>
    <t xml:space="preserve"> 3.36,2</t>
  </si>
  <si>
    <t xml:space="preserve"> 3.18,4</t>
  </si>
  <si>
    <t xml:space="preserve"> 3.41,2</t>
  </si>
  <si>
    <t xml:space="preserve"> 3.23,3</t>
  </si>
  <si>
    <t xml:space="preserve"> 3.38,4</t>
  </si>
  <si>
    <t xml:space="preserve"> 3.20,2</t>
  </si>
  <si>
    <t xml:space="preserve"> 3.44,3</t>
  </si>
  <si>
    <t xml:space="preserve">  32/4</t>
  </si>
  <si>
    <t xml:space="preserve"> 3.43,0</t>
  </si>
  <si>
    <t xml:space="preserve"> 3.17,5</t>
  </si>
  <si>
    <t xml:space="preserve"> 3.44,7</t>
  </si>
  <si>
    <t xml:space="preserve"> 3.17,0</t>
  </si>
  <si>
    <t xml:space="preserve"> 3.51,8</t>
  </si>
  <si>
    <t xml:space="preserve">  40/3</t>
  </si>
  <si>
    <t xml:space="preserve"> 3.47,9</t>
  </si>
  <si>
    <t xml:space="preserve"> 3.17,9</t>
  </si>
  <si>
    <t xml:space="preserve"> 3.46,2</t>
  </si>
  <si>
    <t xml:space="preserve">  34/2</t>
  </si>
  <si>
    <t xml:space="preserve"> 3.18,7</t>
  </si>
  <si>
    <t xml:space="preserve"> 3.51,2</t>
  </si>
  <si>
    <t xml:space="preserve"> 3.21,7</t>
  </si>
  <si>
    <t xml:space="preserve"> 3.23,7</t>
  </si>
  <si>
    <t xml:space="preserve"> 3.51,7</t>
  </si>
  <si>
    <t xml:space="preserve"> 3.48,6</t>
  </si>
  <si>
    <t xml:space="preserve"> 3.28,3</t>
  </si>
  <si>
    <t xml:space="preserve"> 3.57,0</t>
  </si>
  <si>
    <t xml:space="preserve"> 3.42,5</t>
  </si>
  <si>
    <t xml:space="preserve"> 3.30,0</t>
  </si>
  <si>
    <t xml:space="preserve"> 3.50,2</t>
  </si>
  <si>
    <t xml:space="preserve">  40/9</t>
  </si>
  <si>
    <t xml:space="preserve"> 3.44,4</t>
  </si>
  <si>
    <t xml:space="preserve">  43/10</t>
  </si>
  <si>
    <t xml:space="preserve">  42/10</t>
  </si>
  <si>
    <t>TEHNILINE</t>
  </si>
  <si>
    <t>KTUS</t>
  </si>
  <si>
    <t>VLJASOIT</t>
  </si>
  <si>
    <t xml:space="preserve">  10/6</t>
  </si>
  <si>
    <t xml:space="preserve"> 3.07,4</t>
  </si>
  <si>
    <t xml:space="preserve"> 3.31,3</t>
  </si>
  <si>
    <t xml:space="preserve"> 3.06,3</t>
  </si>
  <si>
    <t xml:space="preserve"> 3.30,1</t>
  </si>
  <si>
    <t xml:space="preserve">   8/5</t>
  </si>
  <si>
    <t xml:space="preserve"> 3.09,1</t>
  </si>
  <si>
    <t xml:space="preserve"> 3.37,0</t>
  </si>
  <si>
    <t xml:space="preserve">  15/4</t>
  </si>
  <si>
    <t xml:space="preserve">  23/5</t>
  </si>
  <si>
    <t xml:space="preserve">  13/3</t>
  </si>
  <si>
    <t xml:space="preserve"> 3.08,7</t>
  </si>
  <si>
    <t xml:space="preserve"> 3.40,8</t>
  </si>
  <si>
    <t xml:space="preserve">  35/15</t>
  </si>
  <si>
    <t xml:space="preserve">  33/14</t>
  </si>
  <si>
    <t xml:space="preserve"> 3.10,9</t>
  </si>
  <si>
    <t xml:space="preserve">  21/10</t>
  </si>
  <si>
    <t xml:space="preserve">  22/5</t>
  </si>
  <si>
    <t xml:space="preserve">  22/4</t>
  </si>
  <si>
    <t xml:space="preserve">  28/4</t>
  </si>
  <si>
    <t xml:space="preserve">  17/4</t>
  </si>
  <si>
    <t xml:space="preserve">  17/8</t>
  </si>
  <si>
    <t xml:space="preserve">  18/8</t>
  </si>
  <si>
    <t xml:space="preserve">  23/1</t>
  </si>
  <si>
    <t xml:space="preserve">  25/2</t>
  </si>
  <si>
    <t xml:space="preserve">  24/2</t>
  </si>
  <si>
    <t xml:space="preserve">  29/1</t>
  </si>
  <si>
    <t xml:space="preserve"> 3.41,4</t>
  </si>
  <si>
    <t xml:space="preserve">  47/14</t>
  </si>
  <si>
    <t xml:space="preserve">  37/17</t>
  </si>
  <si>
    <t xml:space="preserve">  26/3</t>
  </si>
  <si>
    <t xml:space="preserve">  43/4</t>
  </si>
  <si>
    <t xml:space="preserve">  66/19</t>
  </si>
  <si>
    <t xml:space="preserve">  20/9</t>
  </si>
  <si>
    <t xml:space="preserve">  37/3</t>
  </si>
  <si>
    <t xml:space="preserve"> 3.14,7</t>
  </si>
  <si>
    <t xml:space="preserve"> 3.38,9</t>
  </si>
  <si>
    <t xml:space="preserve">  30/6</t>
  </si>
  <si>
    <t xml:space="preserve">  27/6</t>
  </si>
  <si>
    <t xml:space="preserve"> 3.36,7</t>
  </si>
  <si>
    <t xml:space="preserve">  28/11</t>
  </si>
  <si>
    <t xml:space="preserve">  33/13</t>
  </si>
  <si>
    <t xml:space="preserve">  36/16</t>
  </si>
  <si>
    <t xml:space="preserve"> 3.39,8</t>
  </si>
  <si>
    <t xml:space="preserve">  31/12</t>
  </si>
  <si>
    <t xml:space="preserve"> 3.42,0</t>
  </si>
  <si>
    <t xml:space="preserve">  50/11</t>
  </si>
  <si>
    <t xml:space="preserve">  26/11</t>
  </si>
  <si>
    <t xml:space="preserve">  45/4</t>
  </si>
  <si>
    <t xml:space="preserve">  39/3</t>
  </si>
  <si>
    <t xml:space="preserve">  35/7</t>
  </si>
  <si>
    <t xml:space="preserve">  46/11</t>
  </si>
  <si>
    <t xml:space="preserve">  59/16</t>
  </si>
  <si>
    <t xml:space="preserve">  27/12</t>
  </si>
  <si>
    <t xml:space="preserve">  34/1</t>
  </si>
  <si>
    <t xml:space="preserve">  58/3</t>
  </si>
  <si>
    <t xml:space="preserve"> 3.28,5</t>
  </si>
  <si>
    <t xml:space="preserve"> 3.46,8</t>
  </si>
  <si>
    <t xml:space="preserve">  58/6</t>
  </si>
  <si>
    <t xml:space="preserve">  50/5</t>
  </si>
  <si>
    <t xml:space="preserve">  44/1</t>
  </si>
  <si>
    <t xml:space="preserve">  36/2</t>
  </si>
  <si>
    <t xml:space="preserve">  49/2</t>
  </si>
  <si>
    <t xml:space="preserve">  56/15</t>
  </si>
  <si>
    <t xml:space="preserve">  55/6</t>
  </si>
  <si>
    <t xml:space="preserve"> 3.26,5</t>
  </si>
  <si>
    <t xml:space="preserve"> 3.43,4</t>
  </si>
  <si>
    <t xml:space="preserve">  53/13</t>
  </si>
  <si>
    <t xml:space="preserve">  41/9</t>
  </si>
  <si>
    <t xml:space="preserve"> 3.25,1</t>
  </si>
  <si>
    <t xml:space="preserve"> 3.45,2</t>
  </si>
  <si>
    <t xml:space="preserve">  52/12</t>
  </si>
  <si>
    <t xml:space="preserve">  48/12</t>
  </si>
  <si>
    <t xml:space="preserve"> 3.33,5</t>
  </si>
  <si>
    <t xml:space="preserve"> 3.42,3</t>
  </si>
  <si>
    <t xml:space="preserve">  63/17</t>
  </si>
  <si>
    <t xml:space="preserve">  39/18</t>
  </si>
  <si>
    <t xml:space="preserve">  56/5</t>
  </si>
  <si>
    <t xml:space="preserve">  47/5</t>
  </si>
  <si>
    <t xml:space="preserve"> 3.48,4</t>
  </si>
  <si>
    <t xml:space="preserve">  52/1</t>
  </si>
  <si>
    <t xml:space="preserve">  49/3</t>
  </si>
  <si>
    <t xml:space="preserve">  57/2</t>
  </si>
  <si>
    <t xml:space="preserve"> 3.53,5</t>
  </si>
  <si>
    <t xml:space="preserve">  46/2</t>
  </si>
  <si>
    <t xml:space="preserve">  61/3</t>
  </si>
  <si>
    <t xml:space="preserve"> 3.24,3</t>
  </si>
  <si>
    <t xml:space="preserve">  51/2</t>
  </si>
  <si>
    <t xml:space="preserve">  67/2</t>
  </si>
  <si>
    <t xml:space="preserve"> 3.27,5</t>
  </si>
  <si>
    <t xml:space="preserve">  55/5</t>
  </si>
  <si>
    <t xml:space="preserve">  62/7</t>
  </si>
  <si>
    <t xml:space="preserve">  54/14</t>
  </si>
  <si>
    <t xml:space="preserve"> 3.53,2</t>
  </si>
  <si>
    <t xml:space="preserve">  59/6</t>
  </si>
  <si>
    <t xml:space="preserve">  60/6</t>
  </si>
  <si>
    <t xml:space="preserve">  57/4</t>
  </si>
  <si>
    <t xml:space="preserve">  65/4</t>
  </si>
  <si>
    <t xml:space="preserve">  69/8</t>
  </si>
  <si>
    <t xml:space="preserve">  59/5</t>
  </si>
  <si>
    <t xml:space="preserve">  61/15</t>
  </si>
  <si>
    <t xml:space="preserve"> 4.09,5</t>
  </si>
  <si>
    <t xml:space="preserve">  64/7</t>
  </si>
  <si>
    <t xml:space="preserve">  69/7</t>
  </si>
  <si>
    <t xml:space="preserve"> 3.32,9</t>
  </si>
  <si>
    <t xml:space="preserve"> 3.58,8</t>
  </si>
  <si>
    <t xml:space="preserve">  66/8</t>
  </si>
  <si>
    <t xml:space="preserve">  71/17</t>
  </si>
  <si>
    <t xml:space="preserve">  64/16</t>
  </si>
  <si>
    <t xml:space="preserve"> 3.47,3</t>
  </si>
  <si>
    <t xml:space="preserve"> 3.54,5</t>
  </si>
  <si>
    <t xml:space="preserve">  73/4</t>
  </si>
  <si>
    <t xml:space="preserve">  63/4</t>
  </si>
  <si>
    <t xml:space="preserve"> 3.40,2</t>
  </si>
  <si>
    <t xml:space="preserve"> 4.14,2</t>
  </si>
  <si>
    <t xml:space="preserve">  67/8</t>
  </si>
  <si>
    <t xml:space="preserve">  70/8</t>
  </si>
  <si>
    <t xml:space="preserve"> 4.03,6</t>
  </si>
  <si>
    <t xml:space="preserve"> 4.14,9</t>
  </si>
  <si>
    <t xml:space="preserve">  70/16</t>
  </si>
  <si>
    <t xml:space="preserve">  72/17</t>
  </si>
  <si>
    <t xml:space="preserve"> 3.44,8</t>
  </si>
  <si>
    <t xml:space="preserve"> 4.14,7</t>
  </si>
  <si>
    <t xml:space="preserve">  72/6</t>
  </si>
  <si>
    <t xml:space="preserve">  71/6</t>
  </si>
  <si>
    <t xml:space="preserve"> 4.26,4</t>
  </si>
  <si>
    <t xml:space="preserve">  75/9</t>
  </si>
  <si>
    <t xml:space="preserve">  76/9</t>
  </si>
  <si>
    <t xml:space="preserve"> 3.47,8</t>
  </si>
  <si>
    <t xml:space="preserve"> 4.22,5</t>
  </si>
  <si>
    <t xml:space="preserve">  74/5</t>
  </si>
  <si>
    <t xml:space="preserve"> 3.53,0</t>
  </si>
  <si>
    <t xml:space="preserve"> 4.16,1</t>
  </si>
  <si>
    <t xml:space="preserve">  76/20</t>
  </si>
  <si>
    <t xml:space="preserve">  73/19</t>
  </si>
  <si>
    <t xml:space="preserve"> 4.01,3</t>
  </si>
  <si>
    <t xml:space="preserve"> 4.23,3</t>
  </si>
  <si>
    <t xml:space="preserve">  77/18</t>
  </si>
  <si>
    <t xml:space="preserve">  75/18</t>
  </si>
  <si>
    <t xml:space="preserve"> 9.04,6</t>
  </si>
  <si>
    <t xml:space="preserve">  65/18</t>
  </si>
  <si>
    <t xml:space="preserve">  77/20</t>
  </si>
  <si>
    <t xml:space="preserve"> 2.52,2</t>
  </si>
  <si>
    <t xml:space="preserve">   8/3</t>
  </si>
  <si>
    <t xml:space="preserve"> 2.51,1</t>
  </si>
  <si>
    <t xml:space="preserve">   2/1</t>
  </si>
  <si>
    <t xml:space="preserve"> 2.51,5</t>
  </si>
  <si>
    <t xml:space="preserve"> 3.49,0</t>
  </si>
  <si>
    <t xml:space="preserve"> 3.01,0</t>
  </si>
  <si>
    <t xml:space="preserve"> 3.48,3</t>
  </si>
  <si>
    <t xml:space="preserve">   3/2</t>
  </si>
  <si>
    <t xml:space="preserve"> 2.56,6</t>
  </si>
  <si>
    <t xml:space="preserve"> 2.57,1</t>
  </si>
  <si>
    <t xml:space="preserve">   6/4</t>
  </si>
  <si>
    <t xml:space="preserve">  7/4</t>
  </si>
  <si>
    <t xml:space="preserve"> 3.05,2</t>
  </si>
  <si>
    <t xml:space="preserve"> 3.54,8</t>
  </si>
  <si>
    <t xml:space="preserve">  19/8</t>
  </si>
  <si>
    <t xml:space="preserve">  11/6</t>
  </si>
  <si>
    <t xml:space="preserve">  8/1</t>
  </si>
  <si>
    <t xml:space="preserve"> 3.01,8</t>
  </si>
  <si>
    <t xml:space="preserve">  10/1</t>
  </si>
  <si>
    <t xml:space="preserve">  9/5</t>
  </si>
  <si>
    <t xml:space="preserve"> 2.56,3</t>
  </si>
  <si>
    <t xml:space="preserve">  17/7</t>
  </si>
  <si>
    <t xml:space="preserve"> 3.03,3</t>
  </si>
  <si>
    <t xml:space="preserve"> 3.59,4</t>
  </si>
  <si>
    <t xml:space="preserve">  22/6</t>
  </si>
  <si>
    <t xml:space="preserve"> 3.57,4</t>
  </si>
  <si>
    <t xml:space="preserve">  23/4</t>
  </si>
  <si>
    <t xml:space="preserve">  14/2</t>
  </si>
  <si>
    <t xml:space="preserve"> 3.57,5</t>
  </si>
  <si>
    <t xml:space="preserve"> 3.59,1</t>
  </si>
  <si>
    <t xml:space="preserve"> 3.02,3</t>
  </si>
  <si>
    <t xml:space="preserve">  12/2</t>
  </si>
  <si>
    <t xml:space="preserve"> 3.58,0</t>
  </si>
  <si>
    <t xml:space="preserve">  18/3</t>
  </si>
  <si>
    <t xml:space="preserve"> 2.59,4</t>
  </si>
  <si>
    <t xml:space="preserve"> 4.05,1</t>
  </si>
  <si>
    <t xml:space="preserve"> 3.03,0</t>
  </si>
  <si>
    <t xml:space="preserve"> 3.01,2</t>
  </si>
  <si>
    <t xml:space="preserve">   9/6</t>
  </si>
  <si>
    <t xml:space="preserve"> 3.04,5</t>
  </si>
  <si>
    <t xml:space="preserve"> 3.59,2</t>
  </si>
  <si>
    <t xml:space="preserve">  18/4</t>
  </si>
  <si>
    <t xml:space="preserve">  21/5</t>
  </si>
  <si>
    <t xml:space="preserve"> 4.07,1</t>
  </si>
  <si>
    <t xml:space="preserve">  25/10</t>
  </si>
  <si>
    <t xml:space="preserve"> 3.07,7</t>
  </si>
  <si>
    <t xml:space="preserve"> 4.03,8</t>
  </si>
  <si>
    <t xml:space="preserve"> 3.02,6</t>
  </si>
  <si>
    <t xml:space="preserve"> 4.08,7</t>
  </si>
  <si>
    <t xml:space="preserve">  45/5</t>
  </si>
  <si>
    <t xml:space="preserve"> 3.10,2</t>
  </si>
  <si>
    <t xml:space="preserve"> 4.02,7</t>
  </si>
  <si>
    <t xml:space="preserve"> 4.07,7</t>
  </si>
  <si>
    <t xml:space="preserve">  40/8</t>
  </si>
  <si>
    <t xml:space="preserve"> 3.08,6</t>
  </si>
  <si>
    <t xml:space="preserve"> 4.04,8</t>
  </si>
  <si>
    <t xml:space="preserve">  30/2</t>
  </si>
  <si>
    <t xml:space="preserve">  30/4</t>
  </si>
  <si>
    <t xml:space="preserve"> 4.05,9</t>
  </si>
  <si>
    <t xml:space="preserve">  41/2</t>
  </si>
  <si>
    <t xml:space="preserve"> 3.06,4</t>
  </si>
  <si>
    <t xml:space="preserve">  24/7</t>
  </si>
  <si>
    <t xml:space="preserve"> 4.00,2</t>
  </si>
  <si>
    <t xml:space="preserve">  20/5</t>
  </si>
  <si>
    <t xml:space="preserve">  23/7</t>
  </si>
  <si>
    <t xml:space="preserve"> 3.11,2</t>
  </si>
  <si>
    <t xml:space="preserve"> 4.07,3</t>
  </si>
  <si>
    <t xml:space="preserve">  38/1</t>
  </si>
  <si>
    <t xml:space="preserve">  39/2</t>
  </si>
  <si>
    <t xml:space="preserve"> 3.48,8</t>
  </si>
  <si>
    <t xml:space="preserve"> 3.56,1</t>
  </si>
  <si>
    <t xml:space="preserve">  74/18</t>
  </si>
  <si>
    <t xml:space="preserve"> 3.08,4</t>
  </si>
  <si>
    <t xml:space="preserve"> 3.58,6</t>
  </si>
  <si>
    <t xml:space="preserve"> 3.05,8</t>
  </si>
  <si>
    <t xml:space="preserve"> 4.04,3</t>
  </si>
  <si>
    <t xml:space="preserve">  22/9</t>
  </si>
  <si>
    <t xml:space="preserve">  29/12</t>
  </si>
  <si>
    <t xml:space="preserve"> 4.10,6</t>
  </si>
  <si>
    <t xml:space="preserve">  45/2</t>
  </si>
  <si>
    <t xml:space="preserve">  50/4</t>
  </si>
  <si>
    <t xml:space="preserve"> 3.12,8</t>
  </si>
  <si>
    <t xml:space="preserve"> 4.03,7</t>
  </si>
  <si>
    <t xml:space="preserve">  43/5</t>
  </si>
  <si>
    <t xml:space="preserve">  27/3</t>
  </si>
  <si>
    <t xml:space="preserve"> 4.09,4</t>
  </si>
  <si>
    <t xml:space="preserve">  47/17</t>
  </si>
  <si>
    <t xml:space="preserve"> 4.05,5</t>
  </si>
  <si>
    <t xml:space="preserve">  32/5</t>
  </si>
  <si>
    <t xml:space="preserve"> 3.08,5</t>
  </si>
  <si>
    <t xml:space="preserve"> 4.01,6</t>
  </si>
  <si>
    <t xml:space="preserve"> 4.16,3</t>
  </si>
  <si>
    <t xml:space="preserve">  57/3</t>
  </si>
  <si>
    <t xml:space="preserve"> 4.05,8</t>
  </si>
  <si>
    <t xml:space="preserve">  37/16</t>
  </si>
  <si>
    <t xml:space="preserve"> 3.09,2</t>
  </si>
  <si>
    <t xml:space="preserve">  32/1</t>
  </si>
  <si>
    <t xml:space="preserve">  37/2</t>
  </si>
  <si>
    <t xml:space="preserve"> 4.08,5</t>
  </si>
  <si>
    <t xml:space="preserve">  44/11</t>
  </si>
  <si>
    <t xml:space="preserve"> 3.18,5</t>
  </si>
  <si>
    <t xml:space="preserve"> 4.08,8</t>
  </si>
  <si>
    <t xml:space="preserve">  55/3</t>
  </si>
  <si>
    <t xml:space="preserve"> 3.16,3</t>
  </si>
  <si>
    <t xml:space="preserve"> 4.13,8</t>
  </si>
  <si>
    <t xml:space="preserve">  49/1</t>
  </si>
  <si>
    <t xml:space="preserve">  55/1</t>
  </si>
  <si>
    <t xml:space="preserve"> 3.13,0</t>
  </si>
  <si>
    <t xml:space="preserve"> 4.07,9</t>
  </si>
  <si>
    <t xml:space="preserve">  44/10</t>
  </si>
  <si>
    <t xml:space="preserve"> 3.18,0</t>
  </si>
  <si>
    <t xml:space="preserve">  47/6</t>
  </si>
  <si>
    <t xml:space="preserve"> 3.18,6</t>
  </si>
  <si>
    <t xml:space="preserve"> 4.12,2</t>
  </si>
  <si>
    <t xml:space="preserve">  56/12</t>
  </si>
  <si>
    <t xml:space="preserve"> 4.08,1</t>
  </si>
  <si>
    <t xml:space="preserve">  50/17</t>
  </si>
  <si>
    <t xml:space="preserve"> 3.11,3</t>
  </si>
  <si>
    <t xml:space="preserve"> 4.13,7</t>
  </si>
  <si>
    <t xml:space="preserve">  39/5</t>
  </si>
  <si>
    <t xml:space="preserve">  54/5</t>
  </si>
  <si>
    <t xml:space="preserve"> 3.20,1</t>
  </si>
  <si>
    <t xml:space="preserve"> 4.15,3</t>
  </si>
  <si>
    <t xml:space="preserve">  58/13</t>
  </si>
  <si>
    <t xml:space="preserve">  56/13</t>
  </si>
  <si>
    <t xml:space="preserve"> 4.10,2</t>
  </si>
  <si>
    <t xml:space="preserve">  52/2</t>
  </si>
  <si>
    <t xml:space="preserve"> 3.16,6</t>
  </si>
  <si>
    <t xml:space="preserve"> 4.06,2</t>
  </si>
  <si>
    <t xml:space="preserve">  31/5</t>
  </si>
  <si>
    <t xml:space="preserve">  36/4</t>
  </si>
  <si>
    <t xml:space="preserve"> 4.11,8</t>
  </si>
  <si>
    <t xml:space="preserve">  46/6</t>
  </si>
  <si>
    <t xml:space="preserve">  51/6</t>
  </si>
  <si>
    <t xml:space="preserve"> 4.17,6</t>
  </si>
  <si>
    <t xml:space="preserve">  60/2</t>
  </si>
  <si>
    <t xml:space="preserve">  61/2</t>
  </si>
  <si>
    <t xml:space="preserve"> 4.19,0</t>
  </si>
  <si>
    <t xml:space="preserve"> 4.16,8</t>
  </si>
  <si>
    <t xml:space="preserve">  48/7</t>
  </si>
  <si>
    <t xml:space="preserve">  60/8</t>
  </si>
  <si>
    <t xml:space="preserve"> 4.18,8</t>
  </si>
  <si>
    <t xml:space="preserve">  63/16</t>
  </si>
  <si>
    <t xml:space="preserve"> 4.16,6</t>
  </si>
  <si>
    <t xml:space="preserve">  47/11</t>
  </si>
  <si>
    <t xml:space="preserve">  59/14</t>
  </si>
  <si>
    <t xml:space="preserve"> 4.23,4</t>
  </si>
  <si>
    <t xml:space="preserve"> 3.19,6</t>
  </si>
  <si>
    <t xml:space="preserve"> 4.06,1</t>
  </si>
  <si>
    <t xml:space="preserve">  35/1</t>
  </si>
  <si>
    <t xml:space="preserve"> 3.23,0</t>
  </si>
  <si>
    <t xml:space="preserve">  62/8</t>
  </si>
  <si>
    <t xml:space="preserve">  57/7</t>
  </si>
  <si>
    <t xml:space="preserve"> 3.26,9</t>
  </si>
  <si>
    <t xml:space="preserve"> 4.24,3</t>
  </si>
  <si>
    <t xml:space="preserve"> 4.28,8</t>
  </si>
  <si>
    <t xml:space="preserve">  68/17</t>
  </si>
  <si>
    <t xml:space="preserve"> 3.24,0</t>
  </si>
  <si>
    <t xml:space="preserve"> 4.18,0</t>
  </si>
  <si>
    <t xml:space="preserve">  63/15</t>
  </si>
  <si>
    <t xml:space="preserve">  62/15</t>
  </si>
  <si>
    <t xml:space="preserve"> 3.34,0</t>
  </si>
  <si>
    <t xml:space="preserve"> 4.25,3</t>
  </si>
  <si>
    <t xml:space="preserve">  69/5</t>
  </si>
  <si>
    <t xml:space="preserve">  67/5</t>
  </si>
  <si>
    <t xml:space="preserve"> 3.38,2</t>
  </si>
  <si>
    <t xml:space="preserve"> 4.54,6</t>
  </si>
  <si>
    <t xml:space="preserve">  71/8</t>
  </si>
  <si>
    <t xml:space="preserve">  74/8</t>
  </si>
  <si>
    <t xml:space="preserve"> 4.41,3</t>
  </si>
  <si>
    <t xml:space="preserve">  70/6</t>
  </si>
  <si>
    <t xml:space="preserve">  73/9</t>
  </si>
  <si>
    <t xml:space="preserve"> 3.30,4</t>
  </si>
  <si>
    <t xml:space="preserve"> 4.34,5</t>
  </si>
  <si>
    <t xml:space="preserve">  70/5</t>
  </si>
  <si>
    <t xml:space="preserve"> 4.32,4</t>
  </si>
  <si>
    <t xml:space="preserve">  68/18</t>
  </si>
  <si>
    <t xml:space="preserve">  69/18</t>
  </si>
  <si>
    <t xml:space="preserve"> 4.37,1</t>
  </si>
  <si>
    <t xml:space="preserve">  71/18</t>
  </si>
  <si>
    <t xml:space="preserve"> 2.42,3</t>
  </si>
  <si>
    <t xml:space="preserve"> 3.35,4</t>
  </si>
  <si>
    <t xml:space="preserve"> 2.49,9</t>
  </si>
  <si>
    <t xml:space="preserve"> 3.34,6</t>
  </si>
  <si>
    <t xml:space="preserve"> 2.44,5</t>
  </si>
  <si>
    <t>+ 0.07,0</t>
  </si>
  <si>
    <t xml:space="preserve"> 2.52,0</t>
  </si>
  <si>
    <t xml:space="preserve"> 3.41,3</t>
  </si>
  <si>
    <t>26.36,7</t>
  </si>
  <si>
    <t xml:space="preserve"> 2.55,0</t>
  </si>
  <si>
    <t xml:space="preserve"> 3.41,6</t>
  </si>
  <si>
    <t>26.38,1</t>
  </si>
  <si>
    <t xml:space="preserve"> 3.44,0</t>
  </si>
  <si>
    <t>+ 1.11,9</t>
  </si>
  <si>
    <t xml:space="preserve"> 2.55,2</t>
  </si>
  <si>
    <t>26.56,9</t>
  </si>
  <si>
    <t xml:space="preserve"> 2.58,1</t>
  </si>
  <si>
    <t xml:space="preserve"> 3.54,4</t>
  </si>
  <si>
    <t>27.10,3</t>
  </si>
  <si>
    <t xml:space="preserve">  16/2</t>
  </si>
  <si>
    <t>+ 1.29,0</t>
  </si>
  <si>
    <t xml:space="preserve"> 2.55,4</t>
  </si>
  <si>
    <t xml:space="preserve"> 10/1</t>
  </si>
  <si>
    <t xml:space="preserve"> 2.58,8</t>
  </si>
  <si>
    <t xml:space="preserve"> 3.51,6</t>
  </si>
  <si>
    <t>27.25,4</t>
  </si>
  <si>
    <t xml:space="preserve">  18/2</t>
  </si>
  <si>
    <t xml:space="preserve"> 11/6</t>
  </si>
  <si>
    <t xml:space="preserve"> 2.55,7</t>
  </si>
  <si>
    <t>27.27,1</t>
  </si>
  <si>
    <t xml:space="preserve">  12/7</t>
  </si>
  <si>
    <t xml:space="preserve"> 12/2</t>
  </si>
  <si>
    <t>27.27,8</t>
  </si>
  <si>
    <t xml:space="preserve">  23/3</t>
  </si>
  <si>
    <t xml:space="preserve"> 13/2</t>
  </si>
  <si>
    <t xml:space="preserve"> 2.57,8</t>
  </si>
  <si>
    <t xml:space="preserve"> 3.49,9</t>
  </si>
  <si>
    <t xml:space="preserve">  15/1</t>
  </si>
  <si>
    <t>+ 1.47,9</t>
  </si>
  <si>
    <t xml:space="preserve"> 14/3</t>
  </si>
  <si>
    <t xml:space="preserve"> 3.00,5</t>
  </si>
  <si>
    <t>27.31,7</t>
  </si>
  <si>
    <t xml:space="preserve">  20/4</t>
  </si>
  <si>
    <t xml:space="preserve"> 3.51,5</t>
  </si>
  <si>
    <t>27.33,0</t>
  </si>
  <si>
    <t xml:space="preserve">  17/2</t>
  </si>
  <si>
    <t xml:space="preserve"> 2.54,4</t>
  </si>
  <si>
    <t>27.38,4</t>
  </si>
  <si>
    <t xml:space="preserve"> 17/7</t>
  </si>
  <si>
    <t xml:space="preserve"> 2.53,2</t>
  </si>
  <si>
    <t xml:space="preserve"> 3.50,3</t>
  </si>
  <si>
    <t>27.42,5</t>
  </si>
  <si>
    <t xml:space="preserve"> 3.01,3</t>
  </si>
  <si>
    <t xml:space="preserve">  24/9</t>
  </si>
  <si>
    <t xml:space="preserve"> 3.01,1</t>
  </si>
  <si>
    <t xml:space="preserve"> 3.54,0</t>
  </si>
  <si>
    <t xml:space="preserve">  22/8</t>
  </si>
  <si>
    <t xml:space="preserve">  21/9</t>
  </si>
  <si>
    <t>28.01,9</t>
  </si>
  <si>
    <t xml:space="preserve">  17/3</t>
  </si>
  <si>
    <t xml:space="preserve">  13/1</t>
  </si>
  <si>
    <t xml:space="preserve"> 2.57,5</t>
  </si>
  <si>
    <t xml:space="preserve"> 3.51,4</t>
  </si>
  <si>
    <t>28.08,0</t>
  </si>
  <si>
    <t>28.08,7</t>
  </si>
  <si>
    <t xml:space="preserve">  20/1</t>
  </si>
  <si>
    <t xml:space="preserve"> 4.07,4</t>
  </si>
  <si>
    <t xml:space="preserve">  25/5</t>
  </si>
  <si>
    <t xml:space="preserve">  45/11</t>
  </si>
  <si>
    <t>+ 2.28,3</t>
  </si>
  <si>
    <t xml:space="preserve"> 2.59,5</t>
  </si>
  <si>
    <t>28.09,9</t>
  </si>
  <si>
    <t xml:space="preserve">  19/3</t>
  </si>
  <si>
    <t xml:space="preserve">  33/9</t>
  </si>
  <si>
    <t xml:space="preserve"> 3.04,2</t>
  </si>
  <si>
    <t xml:space="preserve"> 3.49,1</t>
  </si>
  <si>
    <t>28.11,0</t>
  </si>
  <si>
    <t xml:space="preserve">  29/7</t>
  </si>
  <si>
    <t xml:space="preserve"> 3.09,0</t>
  </si>
  <si>
    <t xml:space="preserve"> 4.03,9</t>
  </si>
  <si>
    <t xml:space="preserve">  40/13</t>
  </si>
  <si>
    <t xml:space="preserve">  39/14</t>
  </si>
  <si>
    <t xml:space="preserve"> 3.59,6</t>
  </si>
  <si>
    <t xml:space="preserve"> 3.04,8</t>
  </si>
  <si>
    <t xml:space="preserve"> 4.03,5</t>
  </si>
  <si>
    <t xml:space="preserve">  38/4</t>
  </si>
  <si>
    <t xml:space="preserve"> 3.54,2</t>
  </si>
  <si>
    <t>28.21,1</t>
  </si>
  <si>
    <t xml:space="preserve">  32/12</t>
  </si>
  <si>
    <t xml:space="preserve">  22/10</t>
  </si>
  <si>
    <t xml:space="preserve"> 3.02,9</t>
  </si>
  <si>
    <t xml:space="preserve">  27/10</t>
  </si>
  <si>
    <t xml:space="preserve">  27/11</t>
  </si>
  <si>
    <t>+ 2.43,3</t>
  </si>
  <si>
    <t xml:space="preserve"> 3.05,9</t>
  </si>
  <si>
    <t>28.38,6</t>
  </si>
  <si>
    <t xml:space="preserve">  34/3</t>
  </si>
  <si>
    <t xml:space="preserve">  25/1</t>
  </si>
  <si>
    <t xml:space="preserve"> 2.56,8</t>
  </si>
  <si>
    <t xml:space="preserve"> 4.03,4</t>
  </si>
  <si>
    <t>+ 2.57,9</t>
  </si>
  <si>
    <t xml:space="preserve"> 3.06,8</t>
  </si>
  <si>
    <t xml:space="preserve">  43/2</t>
  </si>
  <si>
    <t>+ 3.04,4</t>
  </si>
  <si>
    <t xml:space="preserve"> 3.06,2</t>
  </si>
  <si>
    <t xml:space="preserve"> 4.02,8</t>
  </si>
  <si>
    <t>28.46,3</t>
  </si>
  <si>
    <t xml:space="preserve"> 3.09,8</t>
  </si>
  <si>
    <t xml:space="preserve"> 4.02,3</t>
  </si>
  <si>
    <t>28.48,9</t>
  </si>
  <si>
    <t xml:space="preserve">  43/14</t>
  </si>
  <si>
    <t xml:space="preserve"> 3.02,1</t>
  </si>
  <si>
    <t xml:space="preserve"> 4.00,8</t>
  </si>
  <si>
    <t xml:space="preserve"> 4.01,8</t>
  </si>
  <si>
    <t xml:space="preserve">  30/8</t>
  </si>
  <si>
    <t xml:space="preserve">  32/8</t>
  </si>
  <si>
    <t>+ 3.09,3</t>
  </si>
  <si>
    <t xml:space="preserve"> 3.06,5</t>
  </si>
  <si>
    <t xml:space="preserve"> 4.02,9</t>
  </si>
  <si>
    <t>28.51,9</t>
  </si>
  <si>
    <t xml:space="preserve">  37/1</t>
  </si>
  <si>
    <t>28.55,5</t>
  </si>
  <si>
    <t xml:space="preserve">  44/15</t>
  </si>
  <si>
    <t xml:space="preserve">  41/15</t>
  </si>
  <si>
    <t xml:space="preserve"> 3.03,6</t>
  </si>
  <si>
    <t>+ 3.27,9</t>
  </si>
  <si>
    <t xml:space="preserve"> 3.09,7</t>
  </si>
  <si>
    <t xml:space="preserve"> 4.03,3</t>
  </si>
  <si>
    <t>29.16,5</t>
  </si>
  <si>
    <t xml:space="preserve">  42/11</t>
  </si>
  <si>
    <t xml:space="preserve">  36/9</t>
  </si>
  <si>
    <t xml:space="preserve"> 4.11,9</t>
  </si>
  <si>
    <t>29.23,1</t>
  </si>
  <si>
    <t xml:space="preserve">  46/1</t>
  </si>
  <si>
    <t xml:space="preserve"> 4.15,7</t>
  </si>
  <si>
    <t xml:space="preserve">  40/10</t>
  </si>
  <si>
    <t xml:space="preserve">  52/14</t>
  </si>
  <si>
    <t>+ 3.42,7</t>
  </si>
  <si>
    <t xml:space="preserve"> 4.12,0</t>
  </si>
  <si>
    <t xml:space="preserve">  48/5</t>
  </si>
  <si>
    <t xml:space="preserve"> 3.07,3</t>
  </si>
  <si>
    <t xml:space="preserve"> 4.13,6</t>
  </si>
  <si>
    <t xml:space="preserve"> 3.19,5</t>
  </si>
  <si>
    <t xml:space="preserve"> 4.15,9</t>
  </si>
  <si>
    <t>29.32,4</t>
  </si>
  <si>
    <t xml:space="preserve">  56/4</t>
  </si>
  <si>
    <t xml:space="preserve">  53/4</t>
  </si>
  <si>
    <t xml:space="preserve"> 48/5</t>
  </si>
  <si>
    <t xml:space="preserve"> 3.06,0</t>
  </si>
  <si>
    <t xml:space="preserve"> 4.04,6</t>
  </si>
  <si>
    <t>29.37,9</t>
  </si>
  <si>
    <t xml:space="preserve">  40/5</t>
  </si>
  <si>
    <t xml:space="preserve"> 3.15,3</t>
  </si>
  <si>
    <t xml:space="preserve"> 4.12,6</t>
  </si>
  <si>
    <t>29.40,9</t>
  </si>
  <si>
    <t xml:space="preserve"> 4.25,0</t>
  </si>
  <si>
    <t xml:space="preserve">  54/1</t>
  </si>
  <si>
    <t xml:space="preserve"> 3.12,6</t>
  </si>
  <si>
    <t xml:space="preserve">  50/13</t>
  </si>
  <si>
    <t>30.06,0</t>
  </si>
  <si>
    <t xml:space="preserve">  54/2</t>
  </si>
  <si>
    <t xml:space="preserve"> 3.10,8</t>
  </si>
  <si>
    <t xml:space="preserve">  46/12</t>
  </si>
  <si>
    <t xml:space="preserve">  51/13</t>
  </si>
  <si>
    <t>30.11,9</t>
  </si>
  <si>
    <t xml:space="preserve">  55/7</t>
  </si>
  <si>
    <t xml:space="preserve"> 3.20,4</t>
  </si>
  <si>
    <t xml:space="preserve"> 4.21,3</t>
  </si>
  <si>
    <t>30.13,8</t>
  </si>
  <si>
    <t xml:space="preserve">  58/2</t>
  </si>
  <si>
    <t xml:space="preserve"> 4.40,4</t>
  </si>
  <si>
    <t xml:space="preserve">  64/4</t>
  </si>
  <si>
    <t xml:space="preserve">  63/6</t>
  </si>
  <si>
    <t xml:space="preserve">  51/3</t>
  </si>
  <si>
    <t xml:space="preserve">  44/3</t>
  </si>
  <si>
    <t>+ 4.46,9</t>
  </si>
  <si>
    <t xml:space="preserve"> 4.21,0</t>
  </si>
  <si>
    <t xml:space="preserve">  59/3</t>
  </si>
  <si>
    <t xml:space="preserve"> 3.11,0</t>
  </si>
  <si>
    <t xml:space="preserve"> 4.58,7</t>
  </si>
  <si>
    <t xml:space="preserve">  67/9</t>
  </si>
  <si>
    <t>30.59,5</t>
  </si>
  <si>
    <t xml:space="preserve">  63/8</t>
  </si>
  <si>
    <t xml:space="preserve"> 3.23,2</t>
  </si>
  <si>
    <t xml:space="preserve"> 4.31,1</t>
  </si>
  <si>
    <t>+ 5.33,5</t>
  </si>
  <si>
    <t xml:space="preserve"> 4.37,9</t>
  </si>
  <si>
    <t>+ 5.55,5</t>
  </si>
  <si>
    <t xml:space="preserve"> 3.32,5</t>
  </si>
  <si>
    <t>31.56,6</t>
  </si>
  <si>
    <t xml:space="preserve">  65/5</t>
  </si>
  <si>
    <t xml:space="preserve">  60/4</t>
  </si>
  <si>
    <t xml:space="preserve"> 64/6</t>
  </si>
  <si>
    <t xml:space="preserve"> 3.33,9</t>
  </si>
  <si>
    <t xml:space="preserve"> 4.33,5</t>
  </si>
  <si>
    <t xml:space="preserve">  66/6</t>
  </si>
  <si>
    <t xml:space="preserve">  61/5</t>
  </si>
  <si>
    <t>+ 7.11,9</t>
  </si>
  <si>
    <t xml:space="preserve"> 65/7</t>
  </si>
  <si>
    <t xml:space="preserve"> 4.55,6</t>
  </si>
  <si>
    <t>33.09,0</t>
  </si>
  <si>
    <t xml:space="preserve">  68/7</t>
  </si>
  <si>
    <t xml:space="preserve"> 3.37,6</t>
  </si>
  <si>
    <t xml:space="preserve"> 4.41,7</t>
  </si>
  <si>
    <t xml:space="preserve">  64/8</t>
  </si>
  <si>
    <t xml:space="preserve"> 3.23,6</t>
  </si>
  <si>
    <t xml:space="preserve"> 4.44,9</t>
  </si>
  <si>
    <t>33.26,2</t>
  </si>
  <si>
    <t xml:space="preserve">  61/16</t>
  </si>
  <si>
    <t xml:space="preserve">  65/16</t>
  </si>
  <si>
    <t xml:space="preserve"> 68/5</t>
  </si>
  <si>
    <t xml:space="preserve"> 3.25,2</t>
  </si>
  <si>
    <t xml:space="preserve"> 5.13,8</t>
  </si>
  <si>
    <t>33.54,5</t>
  </si>
  <si>
    <t xml:space="preserve">  62/5</t>
  </si>
  <si>
    <t xml:space="preserve"> 69/16</t>
  </si>
  <si>
    <t xml:space="preserve"> 4.43,5</t>
  </si>
  <si>
    <t xml:space="preserve"> 5.04,1</t>
  </si>
  <si>
    <t>35.37,2</t>
  </si>
  <si>
    <t xml:space="preserve">  69/16</t>
  </si>
  <si>
    <t xml:space="preserve">  68/16</t>
  </si>
  <si>
    <t>VALESTART</t>
  </si>
  <si>
    <t>LK1</t>
  </si>
  <si>
    <t>LK4</t>
  </si>
  <si>
    <t>LK6</t>
  </si>
  <si>
    <t>TAKSITUS</t>
  </si>
  <si>
    <t>LK5</t>
  </si>
  <si>
    <t>LK2</t>
  </si>
  <si>
    <t>LK3</t>
  </si>
  <si>
    <t>LK8</t>
  </si>
  <si>
    <t>LK7</t>
  </si>
  <si>
    <t xml:space="preserve">  91</t>
  </si>
  <si>
    <t>VEOV6LL</t>
  </si>
  <si>
    <t>AKP6A</t>
  </si>
  <si>
    <t xml:space="preserve">  71</t>
  </si>
  <si>
    <t>ELEKTER</t>
  </si>
  <si>
    <t xml:space="preserve">  87</t>
  </si>
  <si>
    <t xml:space="preserve">  40</t>
  </si>
  <si>
    <t xml:space="preserve">  79</t>
  </si>
  <si>
    <t xml:space="preserve">  50</t>
  </si>
  <si>
    <t>AKP4A</t>
  </si>
  <si>
    <t xml:space="preserve">  57</t>
  </si>
  <si>
    <t xml:space="preserve">   4</t>
  </si>
  <si>
    <t>POOLTELG</t>
  </si>
  <si>
    <t>LK5S</t>
  </si>
  <si>
    <t xml:space="preserve">  54</t>
  </si>
  <si>
    <t>AKP2A</t>
  </si>
  <si>
    <t xml:space="preserve">  48</t>
  </si>
  <si>
    <t xml:space="preserve">   5</t>
  </si>
  <si>
    <t xml:space="preserve">  23</t>
  </si>
  <si>
    <t>LK1S</t>
  </si>
  <si>
    <t xml:space="preserve"> 26</t>
  </si>
  <si>
    <t>1 min. varem</t>
  </si>
  <si>
    <t xml:space="preserve"> 0.20</t>
  </si>
  <si>
    <t xml:space="preserve"> 27</t>
  </si>
  <si>
    <t>AKP2</t>
  </si>
  <si>
    <t>4 min. hiljem</t>
  </si>
  <si>
    <t xml:space="preserve"> 0.40</t>
  </si>
  <si>
    <t xml:space="preserve"> 34</t>
  </si>
  <si>
    <t>1 min. hiljem</t>
  </si>
  <si>
    <t xml:space="preserve"> 0.10</t>
  </si>
  <si>
    <t xml:space="preserve"> 45</t>
  </si>
  <si>
    <t xml:space="preserve"> 49</t>
  </si>
  <si>
    <t>AKP7</t>
  </si>
  <si>
    <t>12 min. hiljem</t>
  </si>
  <si>
    <t xml:space="preserve"> 2.00</t>
  </si>
  <si>
    <t xml:space="preserve"> 50</t>
  </si>
  <si>
    <t xml:space="preserve"> 58</t>
  </si>
  <si>
    <t>2 min. hiljem</t>
  </si>
  <si>
    <t xml:space="preserve"> 61</t>
  </si>
  <si>
    <t>AKP5</t>
  </si>
  <si>
    <t xml:space="preserve"> 0.30</t>
  </si>
  <si>
    <t xml:space="preserve"> 79</t>
  </si>
  <si>
    <t>17 min. hiljem</t>
  </si>
  <si>
    <t xml:space="preserve"> 2.50</t>
  </si>
  <si>
    <t xml:space="preserve"> 97</t>
  </si>
  <si>
    <t>8 min. varem</t>
  </si>
  <si>
    <t xml:space="preserve"> 2.40</t>
  </si>
  <si>
    <t>AKP2B</t>
  </si>
  <si>
    <t>7 min. hiljem</t>
  </si>
  <si>
    <t xml:space="preserve"> 1.10</t>
  </si>
  <si>
    <t>AKP6</t>
  </si>
  <si>
    <t xml:space="preserve"> 4.40</t>
  </si>
  <si>
    <t>25.51,3</t>
  </si>
  <si>
    <t>25.58,3</t>
  </si>
  <si>
    <t>26.17,8</t>
  </si>
  <si>
    <t>+ 0.26,5</t>
  </si>
  <si>
    <t>+ 0.45,4</t>
  </si>
  <si>
    <t>+ 0.46,8</t>
  </si>
  <si>
    <t>+ 1.05,6</t>
  </si>
  <si>
    <t>27.03,2</t>
  </si>
  <si>
    <t>+ 1.19,0</t>
  </si>
  <si>
    <t>27.20,3</t>
  </si>
  <si>
    <t>+ 1.34,1</t>
  </si>
  <si>
    <t>+ 1.35,8</t>
  </si>
  <si>
    <t>+ 1.36,5</t>
  </si>
  <si>
    <t>+ 1.40,4</t>
  </si>
  <si>
    <t>+ 1.41,7</t>
  </si>
  <si>
    <t xml:space="preserve"> 15/4</t>
  </si>
  <si>
    <t>+ 1.47,1</t>
  </si>
  <si>
    <t xml:space="preserve"> 16/3</t>
  </si>
  <si>
    <t>27.39,2</t>
  </si>
  <si>
    <t>+ 1.51,2</t>
  </si>
  <si>
    <t>+ 2.10,6</t>
  </si>
  <si>
    <t>+ 2.16,7</t>
  </si>
  <si>
    <t>+ 2.17,4</t>
  </si>
  <si>
    <t>+ 2.18,6</t>
  </si>
  <si>
    <t>+ 2.19,7</t>
  </si>
  <si>
    <t>28.19,6</t>
  </si>
  <si>
    <t>+ 2.29,8</t>
  </si>
  <si>
    <t>28.30,3</t>
  </si>
  <si>
    <t>+ 2.39,0</t>
  </si>
  <si>
    <t>28.34,6</t>
  </si>
  <si>
    <t>28.37,1</t>
  </si>
  <si>
    <t>+ 2.45,8</t>
  </si>
  <si>
    <t>+ 2.47,3</t>
  </si>
  <si>
    <t>28.38,8</t>
  </si>
  <si>
    <t>+ 2.47,5</t>
  </si>
  <si>
    <t>+ 2.55,0</t>
  </si>
  <si>
    <t>+ 2.57,6</t>
  </si>
  <si>
    <t>28.49,2</t>
  </si>
  <si>
    <t>+ 3.00,6</t>
  </si>
  <si>
    <t xml:space="preserve"> 37/13</t>
  </si>
  <si>
    <t>28.54,1</t>
  </si>
  <si>
    <t>+ 3.02,8</t>
  </si>
  <si>
    <t>+ 3.04,2</t>
  </si>
  <si>
    <t>28.55,7</t>
  </si>
  <si>
    <t>29.00,6</t>
  </si>
  <si>
    <t>+ 3.25,2</t>
  </si>
  <si>
    <t>29.19,2</t>
  </si>
  <si>
    <t>+ 3.31,8</t>
  </si>
  <si>
    <t>+ 3.41,1</t>
  </si>
  <si>
    <t>29.34,0</t>
  </si>
  <si>
    <t>+ 3.46,6</t>
  </si>
  <si>
    <t>+ 3.49,6</t>
  </si>
  <si>
    <t>29.44,5</t>
  </si>
  <si>
    <t>+ 3.53,2</t>
  </si>
  <si>
    <t>29.47,4</t>
  </si>
  <si>
    <t>+ 3.56,1</t>
  </si>
  <si>
    <t>+ 4.14,7</t>
  </si>
  <si>
    <t>+ 4.20,6</t>
  </si>
  <si>
    <t>+ 4.22,5</t>
  </si>
  <si>
    <t xml:space="preserve"> 55/14</t>
  </si>
  <si>
    <t>30.38,2</t>
  </si>
  <si>
    <t xml:space="preserve"> 58/3</t>
  </si>
  <si>
    <t>+ 5.08,2</t>
  </si>
  <si>
    <t>31.24,8</t>
  </si>
  <si>
    <t>31.46,8</t>
  </si>
  <si>
    <t>+ 6.05,3</t>
  </si>
  <si>
    <t>33.03,2</t>
  </si>
  <si>
    <t>+ 7.17,7</t>
  </si>
  <si>
    <t xml:space="preserve"> 66/16</t>
  </si>
  <si>
    <t>+ 7.34,9</t>
  </si>
  <si>
    <t xml:space="preserve"> 67/9</t>
  </si>
  <si>
    <t>33.50,5</t>
  </si>
  <si>
    <t>+ 7.59,2</t>
  </si>
  <si>
    <t>+ 8.03,2</t>
  </si>
  <si>
    <t>+ 9.45,9</t>
  </si>
  <si>
    <t xml:space="preserve"> 27/10</t>
  </si>
  <si>
    <t>Started   91 /  Finished   71</t>
  </si>
  <si>
    <t xml:space="preserve">   7</t>
  </si>
  <si>
    <t xml:space="preserve">   8</t>
  </si>
  <si>
    <t xml:space="preserve">  10</t>
  </si>
  <si>
    <t xml:space="preserve">  38</t>
  </si>
  <si>
    <t xml:space="preserve">  35</t>
  </si>
  <si>
    <t xml:space="preserve">  37</t>
  </si>
  <si>
    <t xml:space="preserve">  16</t>
  </si>
  <si>
    <t xml:space="preserve">  73</t>
  </si>
  <si>
    <t xml:space="preserve">  67</t>
  </si>
  <si>
    <t xml:space="preserve">  17</t>
  </si>
  <si>
    <t>Started    5 /  Finished    5</t>
  </si>
  <si>
    <t>Started   25 /  Finished   17</t>
  </si>
  <si>
    <t>+ 0.01,4</t>
  </si>
  <si>
    <t>+ 0.20,2</t>
  </si>
  <si>
    <t>Started   21 /  Finished   17</t>
  </si>
  <si>
    <t xml:space="preserve">  12</t>
  </si>
  <si>
    <t>+ 0.21,4</t>
  </si>
  <si>
    <t xml:space="preserve">  11</t>
  </si>
  <si>
    <t>+ 0.28,9</t>
  </si>
  <si>
    <t>Started    8 /  Finished    6</t>
  </si>
  <si>
    <t xml:space="preserve">  53</t>
  </si>
  <si>
    <t xml:space="preserve">  26</t>
  </si>
  <si>
    <t>Started    9 /  Finished    9</t>
  </si>
  <si>
    <t xml:space="preserve">  19</t>
  </si>
  <si>
    <t>+ 0.02,4</t>
  </si>
  <si>
    <t xml:space="preserve">  29</t>
  </si>
  <si>
    <t>+ 0.07,6</t>
  </si>
  <si>
    <t xml:space="preserve">  30</t>
  </si>
  <si>
    <t xml:space="preserve">  28</t>
  </si>
  <si>
    <t>+ 0.03,8</t>
  </si>
  <si>
    <t xml:space="preserve">  39</t>
  </si>
  <si>
    <t>+ 0.40,5</t>
  </si>
  <si>
    <t>Started    8 /  Finished    7</t>
  </si>
  <si>
    <t xml:space="preserve">  24</t>
  </si>
  <si>
    <t xml:space="preserve">  43</t>
  </si>
  <si>
    <t>+ 0.29,9</t>
  </si>
  <si>
    <t xml:space="preserve">  44</t>
  </si>
  <si>
    <t>+ 0.30,1</t>
  </si>
  <si>
    <t>Started    4 /  Finished    2</t>
  </si>
  <si>
    <t xml:space="preserve">  21</t>
  </si>
  <si>
    <t xml:space="preserve">  94</t>
  </si>
  <si>
    <t>+ 0.42,9</t>
  </si>
  <si>
    <t>Started    6 /  Finished    3</t>
  </si>
  <si>
    <t xml:space="preserve">   2</t>
  </si>
  <si>
    <t xml:space="preserve">   3</t>
  </si>
  <si>
    <t>+ 0.06,1</t>
  </si>
  <si>
    <t xml:space="preserve">   6</t>
  </si>
  <si>
    <t>+ 0.47,3</t>
  </si>
  <si>
    <t>Avg.speed of winner  73.94 km/h</t>
  </si>
  <si>
    <t>ZESTINOTIRES1</t>
  </si>
  <si>
    <t xml:space="preserve">  67.28 km/h</t>
  </si>
  <si>
    <t xml:space="preserve">  65.97 km/h</t>
  </si>
  <si>
    <t xml:space="preserve">  64.64 km/h</t>
  </si>
  <si>
    <t xml:space="preserve">  63.17 km/h</t>
  </si>
  <si>
    <t xml:space="preserve">  64.00 km/h</t>
  </si>
  <si>
    <t xml:space="preserve">  62.23 km/h</t>
  </si>
  <si>
    <t xml:space="preserve">  61.98 km/h</t>
  </si>
  <si>
    <t xml:space="preserve">  59.76 km/h</t>
  </si>
  <si>
    <t xml:space="preserve">  61.08 km/h</t>
  </si>
  <si>
    <t xml:space="preserve"> 3.39 km</t>
  </si>
  <si>
    <t xml:space="preserve"> 10 Kangro/Kangro</t>
  </si>
  <si>
    <t xml:space="preserve"> 16 Kukuskin/Mäeste</t>
  </si>
  <si>
    <t xml:space="preserve"> 73 Ollema/Must</t>
  </si>
  <si>
    <t xml:space="preserve"> 54 Erbach/Jalakas</t>
  </si>
  <si>
    <t xml:space="preserve"> 17 Jürgenson/Palmits</t>
  </si>
  <si>
    <t xml:space="preserve"> 28 Pank/Lillemets</t>
  </si>
  <si>
    <t xml:space="preserve"> 24 Klaus/Udusalu</t>
  </si>
  <si>
    <t xml:space="preserve"> 21 Tinno/Vilu</t>
  </si>
  <si>
    <t xml:space="preserve">  6 Guljajev/Tonutare</t>
  </si>
  <si>
    <t>CRAMO1</t>
  </si>
  <si>
    <t xml:space="preserve">  70.34 km/h</t>
  </si>
  <si>
    <t xml:space="preserve">  68.76 km/h</t>
  </si>
  <si>
    <t xml:space="preserve">  68.06 km/h</t>
  </si>
  <si>
    <t xml:space="preserve">  65.72 km/h</t>
  </si>
  <si>
    <t xml:space="preserve">  67.16 km/h</t>
  </si>
  <si>
    <t xml:space="preserve">  63.64 km/h</t>
  </si>
  <si>
    <t xml:space="preserve">  62.85 km/h</t>
  </si>
  <si>
    <t xml:space="preserve">  65.81 km/h</t>
  </si>
  <si>
    <t xml:space="preserve"> 4.08 km</t>
  </si>
  <si>
    <t xml:space="preserve">  7 Sirp/Liivak</t>
  </si>
  <si>
    <t xml:space="preserve"> 35 Kasari/Nolvak</t>
  </si>
  <si>
    <t xml:space="preserve"> 44 Nootre/Jogisalu</t>
  </si>
  <si>
    <t xml:space="preserve"> 94 Jüriado/Unga</t>
  </si>
  <si>
    <t xml:space="preserve">  2 Järveots/Järveots</t>
  </si>
  <si>
    <t>ZESTINOTIRES2</t>
  </si>
  <si>
    <t xml:space="preserve">  72.13 km/h</t>
  </si>
  <si>
    <t xml:space="preserve">  66.65 km/h</t>
  </si>
  <si>
    <t xml:space="preserve">  65.26 km/h</t>
  </si>
  <si>
    <t xml:space="preserve">  60.27 km/h</t>
  </si>
  <si>
    <t xml:space="preserve">  64.27 km/h</t>
  </si>
  <si>
    <t xml:space="preserve">  61.95 km/h</t>
  </si>
  <si>
    <t xml:space="preserve">  63.70 km/h</t>
  </si>
  <si>
    <t xml:space="preserve">  64.98 km/h</t>
  </si>
  <si>
    <t xml:space="preserve"> 12 Vähi/Tarrend</t>
  </si>
  <si>
    <t xml:space="preserve"> 58 Meindorf/Pärtel</t>
  </si>
  <si>
    <t xml:space="preserve"> 30 Kärp/Mändla</t>
  </si>
  <si>
    <t xml:space="preserve">  3 Somer/Pruul</t>
  </si>
  <si>
    <t>CRAMO2</t>
  </si>
  <si>
    <t xml:space="preserve">  75.32 km/h</t>
  </si>
  <si>
    <t xml:space="preserve">  71.27 km/h</t>
  </si>
  <si>
    <t xml:space="preserve">  69.51 km/h</t>
  </si>
  <si>
    <t xml:space="preserve">  64.31 km/h</t>
  </si>
  <si>
    <t xml:space="preserve">  69.28 km/h</t>
  </si>
  <si>
    <t xml:space="preserve">  65.69 km/h</t>
  </si>
  <si>
    <t xml:space="preserve">  66.92 km/h</t>
  </si>
  <si>
    <t xml:space="preserve">  64.45 km/h</t>
  </si>
  <si>
    <t xml:space="preserve">  67.97 km/h</t>
  </si>
  <si>
    <t xml:space="preserve"> 38 Ling/Kümmel</t>
  </si>
  <si>
    <t>KASSETIKESKUS1</t>
  </si>
  <si>
    <t xml:space="preserve">  78.27 km/h</t>
  </si>
  <si>
    <t xml:space="preserve">  75.96 km/h</t>
  </si>
  <si>
    <t xml:space="preserve">  73.66 km/h</t>
  </si>
  <si>
    <t xml:space="preserve">  68.12 km/h</t>
  </si>
  <si>
    <t xml:space="preserve">  73.83 km/h</t>
  </si>
  <si>
    <t xml:space="preserve">  70.78 km/h</t>
  </si>
  <si>
    <t xml:space="preserve">  71.05 km/h</t>
  </si>
  <si>
    <t xml:space="preserve">  68.22 km/h</t>
  </si>
  <si>
    <t xml:space="preserve">  70.04 km/h</t>
  </si>
  <si>
    <t xml:space="preserve"> 3.72 km</t>
  </si>
  <si>
    <t xml:space="preserve"> 67 Volkov/Eksin</t>
  </si>
  <si>
    <t xml:space="preserve"> 49 Vänt/SEPP</t>
  </si>
  <si>
    <t xml:space="preserve"> 29 Arula/Laurits</t>
  </si>
  <si>
    <t xml:space="preserve"> 87 Jaago/Kantsik</t>
  </si>
  <si>
    <t>LAASERIPUIT1</t>
  </si>
  <si>
    <t xml:space="preserve">  75.40 km/h</t>
  </si>
  <si>
    <t xml:space="preserve">  76.04 km/h</t>
  </si>
  <si>
    <t xml:space="preserve">  73.33 km/h</t>
  </si>
  <si>
    <t xml:space="preserve">  68.20 km/h</t>
  </si>
  <si>
    <t xml:space="preserve">  73.81 km/h</t>
  </si>
  <si>
    <t xml:space="preserve">  69.34 km/h</t>
  </si>
  <si>
    <t xml:space="preserve">  70.63 km/h</t>
  </si>
  <si>
    <t xml:space="preserve">  67.23 km/h</t>
  </si>
  <si>
    <t xml:space="preserve">  69.39 km/h</t>
  </si>
  <si>
    <t xml:space="preserve"> 4.74 km</t>
  </si>
  <si>
    <t xml:space="preserve"> 19 Planken/Wilfong</t>
  </si>
  <si>
    <t xml:space="preserve"> 70 Saar/Saar</t>
  </si>
  <si>
    <t>KASSETIKESKUS2</t>
  </si>
  <si>
    <t xml:space="preserve">  82.51 km/h</t>
  </si>
  <si>
    <t xml:space="preserve">  77.86 km/h</t>
  </si>
  <si>
    <t xml:space="preserve">  67.95 km/h</t>
  </si>
  <si>
    <t xml:space="preserve">  76.44 km/h</t>
  </si>
  <si>
    <t xml:space="preserve">  71.81 km/h</t>
  </si>
  <si>
    <t xml:space="preserve">  74.19 km/h</t>
  </si>
  <si>
    <t xml:space="preserve">  69.68 km/h</t>
  </si>
  <si>
    <t xml:space="preserve">  75.75 km/h</t>
  </si>
  <si>
    <t xml:space="preserve"> 11 Kaunis/Tomson</t>
  </si>
  <si>
    <t>LAASERIPUIT2</t>
  </si>
  <si>
    <t xml:space="preserve">  80.41 km/h</t>
  </si>
  <si>
    <t xml:space="preserve">  77.11 km/h</t>
  </si>
  <si>
    <t xml:space="preserve">  74.48 km/h</t>
  </si>
  <si>
    <t xml:space="preserve">  65.38 km/h</t>
  </si>
  <si>
    <t xml:space="preserve">  70.25 km/h</t>
  </si>
  <si>
    <t xml:space="preserve">  72.09 km/h</t>
  </si>
  <si>
    <t xml:space="preserve">  67.74 km/h</t>
  </si>
  <si>
    <t xml:space="preserve">  74.13 km/h</t>
  </si>
  <si>
    <t xml:space="preserve">  8 Aasmäe/Soopalu</t>
  </si>
  <si>
    <t xml:space="preserve"> 74 Uusneem/Holtsmann</t>
  </si>
  <si>
    <t xml:space="preserve"> 26 Lepp/Koppel</t>
  </si>
  <si>
    <t xml:space="preserve"> 43 Jakobi/Jakobi</t>
  </si>
  <si>
    <t>Total 31.86 km</t>
  </si>
  <si>
    <t xml:space="preserve"> 18/1</t>
  </si>
  <si>
    <t xml:space="preserve"> 19/2</t>
  </si>
  <si>
    <t xml:space="preserve"> 20/1</t>
  </si>
  <si>
    <t xml:space="preserve"> 21/4</t>
  </si>
  <si>
    <t xml:space="preserve"> 22/5</t>
  </si>
  <si>
    <t xml:space="preserve"> 23/6</t>
  </si>
  <si>
    <t xml:space="preserve"> 24/8</t>
  </si>
  <si>
    <t xml:space="preserve"> 25/7</t>
  </si>
  <si>
    <t xml:space="preserve"> 26/9</t>
  </si>
  <si>
    <t xml:space="preserve"> 28/4</t>
  </si>
  <si>
    <t xml:space="preserve"> 29/2</t>
  </si>
  <si>
    <t xml:space="preserve"> 30/3</t>
  </si>
  <si>
    <t xml:space="preserve"> 31/4</t>
  </si>
  <si>
    <t xml:space="preserve"> 32/11</t>
  </si>
  <si>
    <t xml:space="preserve"> 33/8</t>
  </si>
  <si>
    <t xml:space="preserve"> 34/3</t>
  </si>
  <si>
    <t xml:space="preserve"> 35/1</t>
  </si>
  <si>
    <t xml:space="preserve"> 36/12</t>
  </si>
  <si>
    <t xml:space="preserve"> 38/2</t>
  </si>
  <si>
    <t xml:space="preserve"> 39/9</t>
  </si>
  <si>
    <t xml:space="preserve"> 40/10</t>
  </si>
  <si>
    <t xml:space="preserve"> 41/14</t>
  </si>
  <si>
    <t xml:space="preserve"> 42/1</t>
  </si>
  <si>
    <t xml:space="preserve"> 43/3</t>
  </si>
  <si>
    <t xml:space="preserve"> 44/11</t>
  </si>
  <si>
    <t xml:space="preserve"> 45/5</t>
  </si>
  <si>
    <t xml:space="preserve"> 46/12</t>
  </si>
  <si>
    <t xml:space="preserve"> 47/5</t>
  </si>
  <si>
    <t xml:space="preserve"> 49/2</t>
  </si>
  <si>
    <t xml:space="preserve"> 50/6</t>
  </si>
  <si>
    <t xml:space="preserve"> 51/1</t>
  </si>
  <si>
    <t xml:space="preserve"> 52/13</t>
  </si>
  <si>
    <t>30.37,8</t>
  </si>
  <si>
    <t>+ 4.46,5</t>
  </si>
  <si>
    <t xml:space="preserve"> 53/4</t>
  </si>
  <si>
    <t xml:space="preserve"> 54/7</t>
  </si>
  <si>
    <t xml:space="preserve"> 1.00</t>
  </si>
  <si>
    <t>31.02,7</t>
  </si>
  <si>
    <t>+ 5.11,4</t>
  </si>
  <si>
    <t xml:space="preserve"> 56/2</t>
  </si>
  <si>
    <t>31.06,2</t>
  </si>
  <si>
    <t>+ 5.14,9</t>
  </si>
  <si>
    <t xml:space="preserve"> 57/8</t>
  </si>
  <si>
    <t>31.08,0</t>
  </si>
  <si>
    <t>+ 5.16,7</t>
  </si>
  <si>
    <t>31.23,6</t>
  </si>
  <si>
    <t>+ 5.32,3</t>
  </si>
  <si>
    <t xml:space="preserve"> 59/6</t>
  </si>
  <si>
    <t xml:space="preserve"> 60/15</t>
  </si>
  <si>
    <t xml:space="preserve"> 61/4</t>
  </si>
  <si>
    <t xml:space="preserve"> 62/5</t>
  </si>
  <si>
    <t>32.00,5</t>
  </si>
  <si>
    <t>+ 6.09,2</t>
  </si>
  <si>
    <t xml:space="preserve"> 63/15</t>
  </si>
  <si>
    <t>32.24,8</t>
  </si>
  <si>
    <t>+ 6.33,5</t>
  </si>
  <si>
    <t>+ 0.52,4</t>
  </si>
  <si>
    <t xml:space="preserve">  58</t>
  </si>
  <si>
    <t>+ 1.09,8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</si>
</sst>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8"/>
      <color indexed="8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2" borderId="3" applyNumberFormat="0" applyAlignment="0" applyProtection="0"/>
    <xf numFmtId="0" fontId="48" fillId="0" borderId="4" applyNumberFormat="0" applyFill="0" applyAlignment="0" applyProtection="0"/>
    <xf numFmtId="0" fontId="0" fillId="23" borderId="5" applyNumberFormat="0" applyFont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19" borderId="9" applyNumberFormat="0" applyAlignment="0" applyProtection="0"/>
  </cellStyleXfs>
  <cellXfs count="229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49" fontId="3" fillId="32" borderId="10" xfId="0" applyNumberFormat="1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horizontal="right"/>
    </xf>
    <xf numFmtId="49" fontId="2" fillId="34" borderId="0" xfId="0" applyNumberFormat="1" applyFont="1" applyFill="1" applyAlignment="1">
      <alignment horizontal="right"/>
    </xf>
    <xf numFmtId="49" fontId="2" fillId="34" borderId="0" xfId="0" applyNumberFormat="1" applyFont="1" applyFill="1" applyAlignment="1">
      <alignment horizontal="center"/>
    </xf>
    <xf numFmtId="49" fontId="2" fillId="34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34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3" fillId="4" borderId="12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/>
    </xf>
    <xf numFmtId="49" fontId="3" fillId="4" borderId="10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34" borderId="0" xfId="0" applyNumberFormat="1" applyFont="1" applyFill="1" applyAlignment="1">
      <alignment horizontal="right"/>
    </xf>
    <xf numFmtId="49" fontId="0" fillId="34" borderId="0" xfId="0" applyNumberFormat="1" applyFont="1" applyFill="1" applyAlignment="1">
      <alignment horizontal="center"/>
    </xf>
    <xf numFmtId="49" fontId="0" fillId="34" borderId="0" xfId="0" applyNumberFormat="1" applyFont="1" applyFill="1" applyAlignment="1">
      <alignment/>
    </xf>
    <xf numFmtId="49" fontId="0" fillId="34" borderId="0" xfId="0" applyNumberFormat="1" applyFont="1" applyFill="1" applyAlignment="1">
      <alignment horizontal="left"/>
    </xf>
    <xf numFmtId="49" fontId="7" fillId="0" borderId="0" xfId="0" applyNumberFormat="1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49" fontId="8" fillId="34" borderId="13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4" borderId="15" xfId="0" applyNumberFormat="1" applyFont="1" applyFill="1" applyBorder="1" applyAlignment="1">
      <alignment/>
    </xf>
    <xf numFmtId="0" fontId="3" fillId="4" borderId="16" xfId="0" applyFont="1" applyFill="1" applyBorder="1" applyAlignment="1">
      <alignment/>
    </xf>
    <xf numFmtId="0" fontId="3" fillId="4" borderId="12" xfId="0" applyNumberFormat="1" applyFont="1" applyFill="1" applyBorder="1" applyAlignment="1">
      <alignment horizontal="center"/>
    </xf>
    <xf numFmtId="49" fontId="3" fillId="4" borderId="17" xfId="0" applyNumberFormat="1" applyFont="1" applyFill="1" applyBorder="1" applyAlignment="1">
      <alignment horizontal="left" indent="1"/>
    </xf>
    <xf numFmtId="0" fontId="3" fillId="4" borderId="17" xfId="0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8" fillId="35" borderId="0" xfId="0" applyFont="1" applyFill="1" applyBorder="1" applyAlignment="1">
      <alignment horizontal="center"/>
    </xf>
    <xf numFmtId="49" fontId="8" fillId="35" borderId="0" xfId="0" applyNumberFormat="1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0" fillId="35" borderId="0" xfId="0" applyFill="1" applyAlignment="1">
      <alignment/>
    </xf>
    <xf numFmtId="0" fontId="0" fillId="0" borderId="0" xfId="0" applyNumberFormat="1" applyAlignment="1">
      <alignment/>
    </xf>
    <xf numFmtId="0" fontId="3" fillId="32" borderId="12" xfId="0" applyNumberFormat="1" applyFont="1" applyFill="1" applyBorder="1" applyAlignment="1">
      <alignment horizontal="right"/>
    </xf>
    <xf numFmtId="49" fontId="7" fillId="35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/>
    </xf>
    <xf numFmtId="0" fontId="3" fillId="4" borderId="18" xfId="0" applyNumberFormat="1" applyFont="1" applyFill="1" applyBorder="1" applyAlignment="1">
      <alignment horizontal="right"/>
    </xf>
    <xf numFmtId="0" fontId="4" fillId="4" borderId="19" xfId="0" applyNumberFormat="1" applyFont="1" applyFill="1" applyBorder="1" applyAlignment="1">
      <alignment/>
    </xf>
    <xf numFmtId="0" fontId="3" fillId="4" borderId="11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left"/>
    </xf>
    <xf numFmtId="0" fontId="13" fillId="0" borderId="18" xfId="0" applyNumberFormat="1" applyFont="1" applyBorder="1" applyAlignment="1">
      <alignment horizontal="right"/>
    </xf>
    <xf numFmtId="49" fontId="13" fillId="0" borderId="18" xfId="0" applyNumberFormat="1" applyFont="1" applyBorder="1" applyAlignment="1">
      <alignment/>
    </xf>
    <xf numFmtId="49" fontId="12" fillId="0" borderId="18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left" indent="1"/>
    </xf>
    <xf numFmtId="49" fontId="13" fillId="0" borderId="14" xfId="0" applyNumberFormat="1" applyFont="1" applyBorder="1" applyAlignment="1">
      <alignment horizontal="right" indent="1"/>
    </xf>
    <xf numFmtId="49" fontId="13" fillId="0" borderId="17" xfId="0" applyNumberFormat="1" applyFont="1" applyBorder="1" applyAlignment="1">
      <alignment horizontal="center"/>
    </xf>
    <xf numFmtId="0" fontId="13" fillId="0" borderId="19" xfId="0" applyNumberFormat="1" applyFont="1" applyBorder="1" applyAlignment="1">
      <alignment horizontal="right"/>
    </xf>
    <xf numFmtId="49" fontId="13" fillId="0" borderId="19" xfId="0" applyNumberFormat="1" applyFont="1" applyBorder="1" applyAlignment="1">
      <alignment/>
    </xf>
    <xf numFmtId="49" fontId="12" fillId="0" borderId="19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left" indent="1"/>
    </xf>
    <xf numFmtId="49" fontId="14" fillId="0" borderId="17" xfId="0" applyNumberFormat="1" applyFont="1" applyBorder="1" applyAlignment="1">
      <alignment horizontal="right" indent="1"/>
    </xf>
    <xf numFmtId="49" fontId="1" fillId="35" borderId="0" xfId="0" applyNumberFormat="1" applyFont="1" applyFill="1" applyAlignment="1">
      <alignment horizontal="center"/>
    </xf>
    <xf numFmtId="0" fontId="11" fillId="35" borderId="0" xfId="0" applyFont="1" applyFill="1" applyAlignment="1">
      <alignment/>
    </xf>
    <xf numFmtId="0" fontId="4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0" fillId="33" borderId="12" xfId="0" applyFill="1" applyBorder="1" applyAlignment="1">
      <alignment/>
    </xf>
    <xf numFmtId="0" fontId="0" fillId="33" borderId="22" xfId="0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NumberFormat="1" applyFill="1" applyAlignment="1">
      <alignment/>
    </xf>
    <xf numFmtId="0" fontId="2" fillId="35" borderId="0" xfId="0" applyNumberFormat="1" applyFont="1" applyFill="1" applyAlignment="1">
      <alignment horizontal="right"/>
    </xf>
    <xf numFmtId="0" fontId="0" fillId="35" borderId="0" xfId="0" applyFill="1" applyAlignment="1">
      <alignment horizontal="center"/>
    </xf>
    <xf numFmtId="49" fontId="0" fillId="35" borderId="0" xfId="0" applyNumberFormat="1" applyFont="1" applyFill="1" applyAlignment="1">
      <alignment/>
    </xf>
    <xf numFmtId="20" fontId="2" fillId="35" borderId="13" xfId="0" applyNumberFormat="1" applyFont="1" applyFill="1" applyBorder="1" applyAlignment="1" quotePrefix="1">
      <alignment horizontal="center"/>
    </xf>
    <xf numFmtId="0" fontId="2" fillId="35" borderId="13" xfId="0" applyFont="1" applyFill="1" applyBorder="1" applyAlignment="1" quotePrefix="1">
      <alignment horizontal="right"/>
    </xf>
    <xf numFmtId="0" fontId="5" fillId="35" borderId="0" xfId="0" applyNumberFormat="1" applyFont="1" applyFill="1" applyAlignment="1">
      <alignment/>
    </xf>
    <xf numFmtId="49" fontId="0" fillId="0" borderId="12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49" fontId="16" fillId="35" borderId="0" xfId="0" applyNumberFormat="1" applyFont="1" applyFill="1" applyAlignment="1">
      <alignment horizontal="center"/>
    </xf>
    <xf numFmtId="49" fontId="17" fillId="0" borderId="16" xfId="0" applyNumberFormat="1" applyFont="1" applyBorder="1" applyAlignment="1">
      <alignment horizontal="right" indent="1"/>
    </xf>
    <xf numFmtId="0" fontId="4" fillId="0" borderId="0" xfId="0" applyFont="1" applyAlignment="1">
      <alignment horizontal="center"/>
    </xf>
    <xf numFmtId="0" fontId="16" fillId="35" borderId="0" xfId="0" applyFont="1" applyFill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49" fontId="13" fillId="0" borderId="20" xfId="0" applyNumberFormat="1" applyFont="1" applyBorder="1" applyAlignment="1">
      <alignment horizontal="left" indent="1"/>
    </xf>
    <xf numFmtId="49" fontId="13" fillId="0" borderId="15" xfId="0" applyNumberFormat="1" applyFont="1" applyBorder="1" applyAlignment="1">
      <alignment horizontal="right" indent="1"/>
    </xf>
    <xf numFmtId="49" fontId="13" fillId="0" borderId="21" xfId="0" applyNumberFormat="1" applyFont="1" applyBorder="1" applyAlignment="1">
      <alignment horizontal="left" indent="1"/>
    </xf>
    <xf numFmtId="49" fontId="2" fillId="34" borderId="15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49" fontId="3" fillId="34" borderId="20" xfId="0" applyNumberFormat="1" applyFont="1" applyFill="1" applyBorder="1" applyAlignment="1">
      <alignment horizontal="center"/>
    </xf>
    <xf numFmtId="49" fontId="4" fillId="35" borderId="14" xfId="0" applyNumberFormat="1" applyFont="1" applyFill="1" applyBorder="1" applyAlignment="1">
      <alignment horizontal="center"/>
    </xf>
    <xf numFmtId="49" fontId="6" fillId="34" borderId="23" xfId="0" applyNumberFormat="1" applyFont="1" applyFill="1" applyBorder="1" applyAlignment="1">
      <alignment horizontal="center"/>
    </xf>
    <xf numFmtId="49" fontId="2" fillId="35" borderId="22" xfId="0" applyNumberFormat="1" applyFont="1" applyFill="1" applyBorder="1" applyAlignment="1">
      <alignment horizontal="center"/>
    </xf>
    <xf numFmtId="49" fontId="6" fillId="34" borderId="21" xfId="0" applyNumberFormat="1" applyFont="1" applyFill="1" applyBorder="1" applyAlignment="1">
      <alignment horizontal="center"/>
    </xf>
    <xf numFmtId="49" fontId="4" fillId="35" borderId="17" xfId="0" applyNumberFormat="1" applyFont="1" applyFill="1" applyBorder="1" applyAlignment="1">
      <alignment horizontal="center"/>
    </xf>
    <xf numFmtId="49" fontId="3" fillId="34" borderId="23" xfId="0" applyNumberFormat="1" applyFont="1" applyFill="1" applyBorder="1" applyAlignment="1">
      <alignment horizontal="center"/>
    </xf>
    <xf numFmtId="49" fontId="4" fillId="35" borderId="22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right"/>
    </xf>
    <xf numFmtId="0" fontId="0" fillId="35" borderId="0" xfId="0" applyFill="1" applyAlignment="1">
      <alignment horizontal="right"/>
    </xf>
    <xf numFmtId="0" fontId="4" fillId="35" borderId="0" xfId="0" applyFont="1" applyFill="1" applyAlignment="1">
      <alignment horizontal="left"/>
    </xf>
    <xf numFmtId="49" fontId="6" fillId="35" borderId="0" xfId="0" applyNumberFormat="1" applyFont="1" applyFill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2" fillId="35" borderId="13" xfId="0" applyFont="1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49" fontId="12" fillId="0" borderId="23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4" borderId="0" xfId="0" applyNumberFormat="1" applyFont="1" applyFill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49" fontId="2" fillId="0" borderId="1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8" fillId="0" borderId="0" xfId="0" applyFont="1" applyAlignment="1">
      <alignment vertical="center"/>
    </xf>
    <xf numFmtId="49" fontId="21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1" fillId="0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19" fillId="36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19" fillId="36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37" borderId="1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49" fontId="3" fillId="33" borderId="18" xfId="0" applyNumberFormat="1" applyFont="1" applyFill="1" applyBorder="1" applyAlignment="1">
      <alignment horizontal="left" vertical="center"/>
    </xf>
    <xf numFmtId="0" fontId="3" fillId="33" borderId="15" xfId="0" applyFont="1" applyFill="1" applyBorder="1" applyAlignment="1">
      <alignment vertical="center"/>
    </xf>
    <xf numFmtId="0" fontId="0" fillId="4" borderId="0" xfId="0" applyFont="1" applyFill="1" applyAlignment="1">
      <alignment horizontal="center" vertical="center"/>
    </xf>
    <xf numFmtId="49" fontId="0" fillId="4" borderId="0" xfId="0" applyNumberFormat="1" applyFont="1" applyFill="1" applyAlignment="1">
      <alignment horizontal="center" vertical="center"/>
    </xf>
    <xf numFmtId="0" fontId="0" fillId="36" borderId="13" xfId="0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2" fillId="35" borderId="13" xfId="0" applyNumberFormat="1" applyFont="1" applyFill="1" applyBorder="1" applyAlignment="1">
      <alignment horizontal="right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 quotePrefix="1">
      <alignment horizontal="center"/>
    </xf>
    <xf numFmtId="49" fontId="1" fillId="35" borderId="0" xfId="0" applyNumberFormat="1" applyFont="1" applyFill="1" applyAlignment="1">
      <alignment horizontal="center"/>
    </xf>
    <xf numFmtId="49" fontId="7" fillId="35" borderId="0" xfId="0" applyNumberFormat="1" applyFont="1" applyFill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Lingitud lahter" xfId="42"/>
    <cellStyle name="Märkus" xfId="43"/>
    <cellStyle name="Neutraalne" xfId="44"/>
    <cellStyle name="Pealkiri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stus" xfId="58"/>
    <cellStyle name="Currency" xfId="59"/>
    <cellStyle name="Currency [0]" xfId="60"/>
    <cellStyle name="Väljund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10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28125" style="24" customWidth="1"/>
    <col min="2" max="2" width="6.00390625" style="65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9" ht="3" customHeight="1">
      <c r="A1" s="109" t="s">
        <v>25</v>
      </c>
      <c r="B1" s="98"/>
      <c r="C1" s="64"/>
      <c r="D1" s="64"/>
      <c r="E1" s="64"/>
      <c r="F1" s="67"/>
      <c r="G1" s="64"/>
      <c r="H1" s="57"/>
      <c r="I1" s="57"/>
    </row>
    <row r="2" spans="1:9" ht="15.75">
      <c r="A2" s="112">
        <f>COUNTBLANK(A8:A73)</f>
        <v>0</v>
      </c>
      <c r="B2" s="99"/>
      <c r="C2" s="100"/>
      <c r="D2" s="64"/>
      <c r="E2" s="64"/>
      <c r="F2" s="90" t="s">
        <v>29</v>
      </c>
      <c r="G2" s="64"/>
      <c r="H2" s="64"/>
      <c r="I2" s="64"/>
    </row>
    <row r="3" spans="1:9" ht="15.75">
      <c r="A3" s="109">
        <f>A1-A2</f>
        <v>86</v>
      </c>
      <c r="B3" s="99"/>
      <c r="C3" s="100"/>
      <c r="D3" s="64"/>
      <c r="E3" s="64"/>
      <c r="F3" s="67" t="s">
        <v>30</v>
      </c>
      <c r="G3" s="64"/>
      <c r="H3" s="140"/>
      <c r="I3" s="102"/>
    </row>
    <row r="4" spans="1:9" ht="15">
      <c r="A4" s="101"/>
      <c r="B4" s="99"/>
      <c r="C4" s="100"/>
      <c r="D4" s="64"/>
      <c r="E4" s="64"/>
      <c r="F4" s="67" t="s">
        <v>31</v>
      </c>
      <c r="G4" s="64"/>
      <c r="H4" s="216" t="s">
        <v>24</v>
      </c>
      <c r="I4" s="102">
        <v>0.41041666666666665</v>
      </c>
    </row>
    <row r="5" spans="1:9" ht="15" customHeight="1">
      <c r="A5" s="97"/>
      <c r="B5" s="98"/>
      <c r="C5" s="100"/>
      <c r="D5" s="64"/>
      <c r="E5" s="64"/>
      <c r="F5" s="64"/>
      <c r="G5" s="64"/>
      <c r="H5" s="103">
        <v>0</v>
      </c>
      <c r="I5" s="102">
        <v>0.4125</v>
      </c>
    </row>
    <row r="6" spans="1:9" ht="15">
      <c r="A6" s="97"/>
      <c r="B6" s="104" t="s">
        <v>1</v>
      </c>
      <c r="C6" s="100"/>
      <c r="D6" s="64"/>
      <c r="E6" s="64"/>
      <c r="F6" s="64"/>
      <c r="G6" s="64"/>
      <c r="H6" s="140" t="s">
        <v>507</v>
      </c>
      <c r="I6" s="102">
        <v>0.4145833333333333</v>
      </c>
    </row>
    <row r="7" spans="2:9" ht="12.75">
      <c r="B7" s="66" t="s">
        <v>2</v>
      </c>
      <c r="C7" s="4" t="s">
        <v>3</v>
      </c>
      <c r="D7" s="5" t="s">
        <v>4</v>
      </c>
      <c r="E7" s="6" t="s">
        <v>5</v>
      </c>
      <c r="F7" s="5"/>
      <c r="G7" s="5" t="s">
        <v>6</v>
      </c>
      <c r="H7" s="5" t="s">
        <v>7</v>
      </c>
      <c r="I7" s="7" t="s">
        <v>8</v>
      </c>
    </row>
    <row r="8" spans="1:10" ht="15" customHeight="1">
      <c r="A8" s="105" t="s">
        <v>39</v>
      </c>
      <c r="B8" s="106">
        <v>1</v>
      </c>
      <c r="C8" s="190" t="s">
        <v>40</v>
      </c>
      <c r="D8" s="156" t="s">
        <v>41</v>
      </c>
      <c r="E8" s="156" t="s">
        <v>42</v>
      </c>
      <c r="F8" s="156" t="s">
        <v>43</v>
      </c>
      <c r="G8" s="156" t="s">
        <v>44</v>
      </c>
      <c r="H8" s="156" t="s">
        <v>45</v>
      </c>
      <c r="I8" s="215" t="s">
        <v>46</v>
      </c>
      <c r="J8" s="142"/>
    </row>
    <row r="9" spans="1:10" ht="15" customHeight="1">
      <c r="A9" s="105" t="s">
        <v>47</v>
      </c>
      <c r="B9" s="106">
        <v>2</v>
      </c>
      <c r="C9" s="190" t="s">
        <v>40</v>
      </c>
      <c r="D9" s="156" t="s">
        <v>48</v>
      </c>
      <c r="E9" s="156" t="s">
        <v>49</v>
      </c>
      <c r="F9" s="156" t="s">
        <v>43</v>
      </c>
      <c r="G9" s="156" t="s">
        <v>50</v>
      </c>
      <c r="H9" s="156" t="s">
        <v>51</v>
      </c>
      <c r="I9" s="215" t="s">
        <v>52</v>
      </c>
      <c r="J9" s="214"/>
    </row>
    <row r="10" spans="1:10" ht="15" customHeight="1">
      <c r="A10" s="105" t="s">
        <v>53</v>
      </c>
      <c r="B10" s="106">
        <v>3</v>
      </c>
      <c r="C10" s="190" t="s">
        <v>40</v>
      </c>
      <c r="D10" s="156" t="s">
        <v>54</v>
      </c>
      <c r="E10" s="156" t="s">
        <v>55</v>
      </c>
      <c r="F10" s="156" t="s">
        <v>43</v>
      </c>
      <c r="G10" s="156" t="s">
        <v>44</v>
      </c>
      <c r="H10" s="156" t="s">
        <v>56</v>
      </c>
      <c r="I10" s="215" t="s">
        <v>57</v>
      </c>
      <c r="J10" s="214"/>
    </row>
    <row r="11" spans="1:10" ht="15" customHeight="1">
      <c r="A11" s="105" t="s">
        <v>58</v>
      </c>
      <c r="B11" s="106">
        <v>4</v>
      </c>
      <c r="C11" s="190" t="s">
        <v>40</v>
      </c>
      <c r="D11" s="156" t="s">
        <v>59</v>
      </c>
      <c r="E11" s="156" t="s">
        <v>60</v>
      </c>
      <c r="F11" s="156" t="s">
        <v>43</v>
      </c>
      <c r="G11" s="156" t="s">
        <v>61</v>
      </c>
      <c r="H11" s="156" t="s">
        <v>62</v>
      </c>
      <c r="I11" s="215" t="s">
        <v>63</v>
      </c>
      <c r="J11" s="214"/>
    </row>
    <row r="12" spans="1:10" ht="15" customHeight="1">
      <c r="A12" s="105" t="s">
        <v>64</v>
      </c>
      <c r="B12" s="106">
        <v>5</v>
      </c>
      <c r="C12" s="107" t="s">
        <v>40</v>
      </c>
      <c r="D12" s="108" t="s">
        <v>65</v>
      </c>
      <c r="E12" s="108" t="s">
        <v>503</v>
      </c>
      <c r="F12" s="108" t="s">
        <v>43</v>
      </c>
      <c r="G12" s="108" t="s">
        <v>66</v>
      </c>
      <c r="H12" s="108" t="s">
        <v>67</v>
      </c>
      <c r="I12" s="215" t="s">
        <v>68</v>
      </c>
      <c r="J12" s="214"/>
    </row>
    <row r="13" spans="1:10" ht="15" customHeight="1">
      <c r="A13" s="105" t="s">
        <v>69</v>
      </c>
      <c r="B13" s="106">
        <v>6</v>
      </c>
      <c r="C13" s="107" t="s">
        <v>40</v>
      </c>
      <c r="D13" s="108" t="s">
        <v>70</v>
      </c>
      <c r="E13" s="108" t="s">
        <v>71</v>
      </c>
      <c r="F13" s="108" t="s">
        <v>43</v>
      </c>
      <c r="G13" s="108" t="s">
        <v>72</v>
      </c>
      <c r="H13" s="108" t="s">
        <v>67</v>
      </c>
      <c r="I13" s="215" t="s">
        <v>73</v>
      </c>
      <c r="J13" s="214"/>
    </row>
    <row r="14" spans="1:10" ht="15" customHeight="1">
      <c r="A14" s="105" t="s">
        <v>74</v>
      </c>
      <c r="B14" s="106">
        <v>7</v>
      </c>
      <c r="C14" s="107" t="s">
        <v>75</v>
      </c>
      <c r="D14" s="108" t="s">
        <v>76</v>
      </c>
      <c r="E14" s="156" t="s">
        <v>77</v>
      </c>
      <c r="F14" s="108" t="s">
        <v>43</v>
      </c>
      <c r="G14" s="108" t="s">
        <v>78</v>
      </c>
      <c r="H14" s="108" t="s">
        <v>79</v>
      </c>
      <c r="I14" s="215" t="s">
        <v>80</v>
      </c>
      <c r="J14" s="214"/>
    </row>
    <row r="15" spans="1:10" ht="15" customHeight="1">
      <c r="A15" s="105" t="s">
        <v>81</v>
      </c>
      <c r="B15" s="106">
        <v>8</v>
      </c>
      <c r="C15" s="107" t="s">
        <v>75</v>
      </c>
      <c r="D15" s="108" t="s">
        <v>82</v>
      </c>
      <c r="E15" s="108" t="s">
        <v>83</v>
      </c>
      <c r="F15" s="108" t="s">
        <v>43</v>
      </c>
      <c r="G15" s="108" t="s">
        <v>78</v>
      </c>
      <c r="H15" s="108" t="s">
        <v>84</v>
      </c>
      <c r="I15" s="215" t="s">
        <v>85</v>
      </c>
      <c r="J15" s="214"/>
    </row>
    <row r="16" spans="1:10" ht="15" customHeight="1">
      <c r="A16" s="105" t="s">
        <v>86</v>
      </c>
      <c r="B16" s="106">
        <v>9</v>
      </c>
      <c r="C16" s="107" t="s">
        <v>75</v>
      </c>
      <c r="D16" s="108" t="s">
        <v>87</v>
      </c>
      <c r="E16" s="108" t="s">
        <v>88</v>
      </c>
      <c r="F16" s="108" t="s">
        <v>43</v>
      </c>
      <c r="G16" s="108" t="s">
        <v>61</v>
      </c>
      <c r="H16" s="108" t="s">
        <v>89</v>
      </c>
      <c r="I16" s="215" t="s">
        <v>90</v>
      </c>
      <c r="J16" s="214"/>
    </row>
    <row r="17" spans="1:10" ht="15" customHeight="1">
      <c r="A17" s="105" t="s">
        <v>91</v>
      </c>
      <c r="B17" s="106">
        <v>10</v>
      </c>
      <c r="C17" s="107" t="s">
        <v>75</v>
      </c>
      <c r="D17" s="108" t="s">
        <v>92</v>
      </c>
      <c r="E17" s="108" t="s">
        <v>93</v>
      </c>
      <c r="F17" s="108" t="s">
        <v>43</v>
      </c>
      <c r="G17" s="108" t="s">
        <v>94</v>
      </c>
      <c r="H17" s="108" t="s">
        <v>95</v>
      </c>
      <c r="I17" s="215" t="s">
        <v>96</v>
      </c>
      <c r="J17" s="214"/>
    </row>
    <row r="18" spans="1:10" ht="15" customHeight="1">
      <c r="A18" s="105" t="s">
        <v>97</v>
      </c>
      <c r="B18" s="106">
        <v>11</v>
      </c>
      <c r="C18" s="107" t="s">
        <v>98</v>
      </c>
      <c r="D18" s="108" t="s">
        <v>99</v>
      </c>
      <c r="E18" s="108" t="s">
        <v>100</v>
      </c>
      <c r="F18" s="108" t="s">
        <v>43</v>
      </c>
      <c r="G18" s="108" t="s">
        <v>101</v>
      </c>
      <c r="H18" s="108" t="s">
        <v>102</v>
      </c>
      <c r="I18" s="215" t="s">
        <v>103</v>
      </c>
      <c r="J18" s="214"/>
    </row>
    <row r="19" spans="1:10" ht="15" customHeight="1">
      <c r="A19" s="105" t="s">
        <v>104</v>
      </c>
      <c r="B19" s="106">
        <v>12</v>
      </c>
      <c r="C19" s="107" t="s">
        <v>98</v>
      </c>
      <c r="D19" s="108" t="s">
        <v>105</v>
      </c>
      <c r="E19" s="108" t="s">
        <v>106</v>
      </c>
      <c r="F19" s="108" t="s">
        <v>43</v>
      </c>
      <c r="G19" s="108" t="s">
        <v>101</v>
      </c>
      <c r="H19" s="108" t="s">
        <v>107</v>
      </c>
      <c r="I19" s="215" t="s">
        <v>108</v>
      </c>
      <c r="J19" s="214"/>
    </row>
    <row r="20" spans="1:10" ht="15" customHeight="1">
      <c r="A20" s="105" t="s">
        <v>109</v>
      </c>
      <c r="B20" s="106">
        <v>14</v>
      </c>
      <c r="C20" s="107" t="s">
        <v>110</v>
      </c>
      <c r="D20" s="108" t="s">
        <v>111</v>
      </c>
      <c r="E20" s="108" t="s">
        <v>112</v>
      </c>
      <c r="F20" s="108" t="s">
        <v>43</v>
      </c>
      <c r="G20" s="108" t="s">
        <v>78</v>
      </c>
      <c r="H20" s="108" t="s">
        <v>113</v>
      </c>
      <c r="I20" s="215" t="s">
        <v>114</v>
      </c>
      <c r="J20" s="214"/>
    </row>
    <row r="21" spans="1:10" ht="15" customHeight="1">
      <c r="A21" s="105" t="s">
        <v>115</v>
      </c>
      <c r="B21" s="106">
        <v>15</v>
      </c>
      <c r="C21" s="107" t="s">
        <v>110</v>
      </c>
      <c r="D21" s="156" t="s">
        <v>116</v>
      </c>
      <c r="E21" s="156" t="s">
        <v>117</v>
      </c>
      <c r="F21" s="108" t="s">
        <v>43</v>
      </c>
      <c r="G21" s="108" t="s">
        <v>118</v>
      </c>
      <c r="H21" s="108" t="s">
        <v>119</v>
      </c>
      <c r="I21" s="215" t="s">
        <v>120</v>
      </c>
      <c r="J21" s="214"/>
    </row>
    <row r="22" spans="1:10" ht="15" customHeight="1">
      <c r="A22" s="105" t="s">
        <v>121</v>
      </c>
      <c r="B22" s="106">
        <v>16</v>
      </c>
      <c r="C22" s="107" t="s">
        <v>110</v>
      </c>
      <c r="D22" s="108" t="s">
        <v>122</v>
      </c>
      <c r="E22" s="108" t="s">
        <v>123</v>
      </c>
      <c r="F22" s="108" t="s">
        <v>43</v>
      </c>
      <c r="G22" s="108" t="s">
        <v>124</v>
      </c>
      <c r="H22" s="108" t="s">
        <v>125</v>
      </c>
      <c r="I22" s="215" t="s">
        <v>126</v>
      </c>
      <c r="J22" s="214"/>
    </row>
    <row r="23" spans="1:10" ht="15" customHeight="1">
      <c r="A23" s="105" t="s">
        <v>127</v>
      </c>
      <c r="B23" s="106">
        <v>17</v>
      </c>
      <c r="C23" s="107" t="s">
        <v>128</v>
      </c>
      <c r="D23" s="108" t="s">
        <v>129</v>
      </c>
      <c r="E23" s="108" t="s">
        <v>130</v>
      </c>
      <c r="F23" s="108" t="s">
        <v>43</v>
      </c>
      <c r="G23" s="108" t="s">
        <v>61</v>
      </c>
      <c r="H23" s="108" t="s">
        <v>131</v>
      </c>
      <c r="I23" s="215" t="s">
        <v>132</v>
      </c>
      <c r="J23" s="214"/>
    </row>
    <row r="24" spans="1:10" ht="15" customHeight="1">
      <c r="A24" s="105" t="s">
        <v>133</v>
      </c>
      <c r="B24" s="106">
        <v>18</v>
      </c>
      <c r="C24" s="107" t="s">
        <v>128</v>
      </c>
      <c r="D24" s="108" t="s">
        <v>134</v>
      </c>
      <c r="E24" s="108" t="s">
        <v>135</v>
      </c>
      <c r="F24" s="108" t="s">
        <v>43</v>
      </c>
      <c r="G24" s="108" t="s">
        <v>136</v>
      </c>
      <c r="H24" s="108" t="s">
        <v>137</v>
      </c>
      <c r="I24" s="215" t="s">
        <v>138</v>
      </c>
      <c r="J24" s="214"/>
    </row>
    <row r="25" spans="1:10" ht="15" customHeight="1">
      <c r="A25" s="105" t="s">
        <v>139</v>
      </c>
      <c r="B25" s="106">
        <v>19</v>
      </c>
      <c r="C25" s="107" t="s">
        <v>128</v>
      </c>
      <c r="D25" s="108" t="s">
        <v>140</v>
      </c>
      <c r="E25" s="108" t="s">
        <v>141</v>
      </c>
      <c r="F25" s="108" t="s">
        <v>43</v>
      </c>
      <c r="G25" s="108" t="s">
        <v>142</v>
      </c>
      <c r="H25" s="108" t="s">
        <v>107</v>
      </c>
      <c r="I25" s="215" t="s">
        <v>143</v>
      </c>
      <c r="J25" s="214"/>
    </row>
    <row r="26" spans="1:10" ht="15" customHeight="1">
      <c r="A26" s="105" t="s">
        <v>144</v>
      </c>
      <c r="B26" s="106">
        <v>20</v>
      </c>
      <c r="C26" s="107" t="s">
        <v>110</v>
      </c>
      <c r="D26" s="108" t="s">
        <v>145</v>
      </c>
      <c r="E26" s="108" t="s">
        <v>146</v>
      </c>
      <c r="F26" s="108" t="s">
        <v>43</v>
      </c>
      <c r="G26" s="108" t="s">
        <v>147</v>
      </c>
      <c r="H26" s="108" t="s">
        <v>148</v>
      </c>
      <c r="I26" s="215" t="s">
        <v>149</v>
      </c>
      <c r="J26" s="214"/>
    </row>
    <row r="27" spans="1:10" ht="15" customHeight="1">
      <c r="A27" s="105" t="s">
        <v>150</v>
      </c>
      <c r="B27" s="106">
        <v>21</v>
      </c>
      <c r="C27" s="107" t="s">
        <v>151</v>
      </c>
      <c r="D27" s="108" t="s">
        <v>152</v>
      </c>
      <c r="E27" s="108" t="s">
        <v>153</v>
      </c>
      <c r="F27" s="108" t="s">
        <v>43</v>
      </c>
      <c r="G27" s="108" t="s">
        <v>147</v>
      </c>
      <c r="H27" s="108" t="s">
        <v>154</v>
      </c>
      <c r="I27" s="215" t="s">
        <v>155</v>
      </c>
      <c r="J27" s="214"/>
    </row>
    <row r="28" spans="1:10" ht="15" customHeight="1">
      <c r="A28" s="105" t="s">
        <v>156</v>
      </c>
      <c r="B28" s="106">
        <v>22</v>
      </c>
      <c r="C28" s="107" t="s">
        <v>98</v>
      </c>
      <c r="D28" s="108" t="s">
        <v>157</v>
      </c>
      <c r="E28" s="108" t="s">
        <v>158</v>
      </c>
      <c r="F28" s="108" t="s">
        <v>43</v>
      </c>
      <c r="G28" s="108" t="s">
        <v>61</v>
      </c>
      <c r="H28" s="108" t="s">
        <v>159</v>
      </c>
      <c r="I28" s="215" t="s">
        <v>160</v>
      </c>
      <c r="J28" s="214"/>
    </row>
    <row r="29" spans="1:10" ht="15" customHeight="1">
      <c r="A29" s="105" t="s">
        <v>161</v>
      </c>
      <c r="B29" s="106">
        <v>23</v>
      </c>
      <c r="C29" s="107" t="s">
        <v>162</v>
      </c>
      <c r="D29" s="108" t="s">
        <v>163</v>
      </c>
      <c r="E29" s="108" t="s">
        <v>164</v>
      </c>
      <c r="F29" s="108" t="s">
        <v>43</v>
      </c>
      <c r="G29" s="108" t="s">
        <v>165</v>
      </c>
      <c r="H29" s="108" t="s">
        <v>166</v>
      </c>
      <c r="I29" s="215" t="s">
        <v>167</v>
      </c>
      <c r="J29" s="214"/>
    </row>
    <row r="30" spans="1:10" ht="15" customHeight="1">
      <c r="A30" s="105" t="s">
        <v>168</v>
      </c>
      <c r="B30" s="106">
        <v>24</v>
      </c>
      <c r="C30" s="107" t="s">
        <v>169</v>
      </c>
      <c r="D30" s="108" t="s">
        <v>170</v>
      </c>
      <c r="E30" s="108" t="s">
        <v>171</v>
      </c>
      <c r="F30" s="108" t="s">
        <v>43</v>
      </c>
      <c r="G30" s="108" t="s">
        <v>172</v>
      </c>
      <c r="H30" s="108" t="s">
        <v>173</v>
      </c>
      <c r="I30" s="215" t="s">
        <v>174</v>
      </c>
      <c r="J30" s="214"/>
    </row>
    <row r="31" spans="1:10" ht="15" customHeight="1">
      <c r="A31" s="105" t="s">
        <v>175</v>
      </c>
      <c r="B31" s="106">
        <v>25</v>
      </c>
      <c r="C31" s="107" t="s">
        <v>169</v>
      </c>
      <c r="D31" s="108" t="s">
        <v>176</v>
      </c>
      <c r="E31" s="108" t="s">
        <v>177</v>
      </c>
      <c r="F31" s="108" t="s">
        <v>43</v>
      </c>
      <c r="G31" s="108" t="s">
        <v>178</v>
      </c>
      <c r="H31" s="108" t="s">
        <v>45</v>
      </c>
      <c r="I31" s="215" t="s">
        <v>179</v>
      </c>
      <c r="J31" s="214"/>
    </row>
    <row r="32" spans="1:10" ht="15" customHeight="1">
      <c r="A32" s="105" t="s">
        <v>180</v>
      </c>
      <c r="B32" s="106">
        <v>26</v>
      </c>
      <c r="C32" s="107" t="s">
        <v>162</v>
      </c>
      <c r="D32" s="108" t="s">
        <v>181</v>
      </c>
      <c r="E32" s="108" t="s">
        <v>182</v>
      </c>
      <c r="F32" s="108" t="s">
        <v>43</v>
      </c>
      <c r="G32" s="108" t="s">
        <v>183</v>
      </c>
      <c r="H32" s="108" t="s">
        <v>67</v>
      </c>
      <c r="I32" s="215" t="s">
        <v>184</v>
      </c>
      <c r="J32" s="214"/>
    </row>
    <row r="33" spans="1:10" ht="15" customHeight="1">
      <c r="A33" s="105" t="s">
        <v>185</v>
      </c>
      <c r="B33" s="106">
        <v>27</v>
      </c>
      <c r="C33" s="107" t="s">
        <v>98</v>
      </c>
      <c r="D33" s="108" t="s">
        <v>186</v>
      </c>
      <c r="E33" s="108" t="s">
        <v>187</v>
      </c>
      <c r="F33" s="108" t="s">
        <v>43</v>
      </c>
      <c r="G33" s="108" t="s">
        <v>188</v>
      </c>
      <c r="H33" s="108" t="s">
        <v>189</v>
      </c>
      <c r="I33" s="215" t="s">
        <v>190</v>
      </c>
      <c r="J33" s="214"/>
    </row>
    <row r="34" spans="1:10" ht="15" customHeight="1">
      <c r="A34" s="105" t="s">
        <v>191</v>
      </c>
      <c r="B34" s="106">
        <v>28</v>
      </c>
      <c r="C34" s="107" t="s">
        <v>192</v>
      </c>
      <c r="D34" s="108" t="s">
        <v>193</v>
      </c>
      <c r="E34" s="108" t="s">
        <v>194</v>
      </c>
      <c r="F34" s="108" t="s">
        <v>43</v>
      </c>
      <c r="G34" s="108" t="s">
        <v>195</v>
      </c>
      <c r="H34" s="108" t="s">
        <v>107</v>
      </c>
      <c r="I34" s="215" t="s">
        <v>196</v>
      </c>
      <c r="J34" s="214"/>
    </row>
    <row r="35" spans="1:10" ht="15" customHeight="1">
      <c r="A35" s="105" t="s">
        <v>197</v>
      </c>
      <c r="B35" s="106">
        <v>29</v>
      </c>
      <c r="C35" s="107" t="s">
        <v>128</v>
      </c>
      <c r="D35" s="108" t="s">
        <v>198</v>
      </c>
      <c r="E35" s="108" t="s">
        <v>199</v>
      </c>
      <c r="F35" s="108" t="s">
        <v>43</v>
      </c>
      <c r="G35" s="108" t="s">
        <v>200</v>
      </c>
      <c r="H35" s="108" t="s">
        <v>201</v>
      </c>
      <c r="I35" s="215" t="s">
        <v>202</v>
      </c>
      <c r="J35" s="214"/>
    </row>
    <row r="36" spans="1:10" ht="15" customHeight="1">
      <c r="A36" s="105" t="s">
        <v>203</v>
      </c>
      <c r="B36" s="106">
        <v>30</v>
      </c>
      <c r="C36" s="107" t="s">
        <v>192</v>
      </c>
      <c r="D36" s="108" t="s">
        <v>204</v>
      </c>
      <c r="E36" s="108" t="s">
        <v>205</v>
      </c>
      <c r="F36" s="108" t="s">
        <v>43</v>
      </c>
      <c r="G36" s="108" t="s">
        <v>61</v>
      </c>
      <c r="H36" s="108" t="s">
        <v>206</v>
      </c>
      <c r="I36" s="215" t="s">
        <v>207</v>
      </c>
      <c r="J36" s="214"/>
    </row>
    <row r="37" spans="1:10" ht="15" customHeight="1">
      <c r="A37" s="105" t="s">
        <v>208</v>
      </c>
      <c r="B37" s="106">
        <v>31</v>
      </c>
      <c r="C37" s="107" t="s">
        <v>98</v>
      </c>
      <c r="D37" s="108" t="s">
        <v>209</v>
      </c>
      <c r="E37" s="108" t="s">
        <v>210</v>
      </c>
      <c r="F37" s="108" t="s">
        <v>43</v>
      </c>
      <c r="G37" s="108" t="s">
        <v>44</v>
      </c>
      <c r="H37" s="108" t="s">
        <v>107</v>
      </c>
      <c r="I37" s="215" t="s">
        <v>211</v>
      </c>
      <c r="J37" s="214"/>
    </row>
    <row r="38" spans="1:10" ht="15" customHeight="1">
      <c r="A38" s="105" t="s">
        <v>212</v>
      </c>
      <c r="B38" s="106">
        <v>32</v>
      </c>
      <c r="C38" s="107" t="s">
        <v>98</v>
      </c>
      <c r="D38" s="108" t="s">
        <v>213</v>
      </c>
      <c r="E38" s="108" t="s">
        <v>214</v>
      </c>
      <c r="F38" s="108" t="s">
        <v>43</v>
      </c>
      <c r="G38" s="108" t="s">
        <v>188</v>
      </c>
      <c r="H38" s="108" t="s">
        <v>107</v>
      </c>
      <c r="I38" s="215" t="s">
        <v>215</v>
      </c>
      <c r="J38" s="214"/>
    </row>
    <row r="39" spans="1:10" ht="15" customHeight="1">
      <c r="A39" s="105" t="s">
        <v>216</v>
      </c>
      <c r="B39" s="106">
        <v>33</v>
      </c>
      <c r="C39" s="107" t="s">
        <v>110</v>
      </c>
      <c r="D39" s="108" t="s">
        <v>217</v>
      </c>
      <c r="E39" s="108" t="s">
        <v>218</v>
      </c>
      <c r="F39" s="108" t="s">
        <v>43</v>
      </c>
      <c r="G39" s="108" t="s">
        <v>200</v>
      </c>
      <c r="H39" s="108" t="s">
        <v>219</v>
      </c>
      <c r="I39" s="215" t="s">
        <v>220</v>
      </c>
      <c r="J39" s="214"/>
    </row>
    <row r="40" spans="1:10" ht="15" customHeight="1">
      <c r="A40" s="105" t="s">
        <v>221</v>
      </c>
      <c r="B40" s="106">
        <v>34</v>
      </c>
      <c r="C40" s="107" t="s">
        <v>110</v>
      </c>
      <c r="D40" s="108" t="s">
        <v>222</v>
      </c>
      <c r="E40" s="108" t="s">
        <v>223</v>
      </c>
      <c r="F40" s="108" t="s">
        <v>43</v>
      </c>
      <c r="G40" s="108" t="s">
        <v>124</v>
      </c>
      <c r="H40" s="108" t="s">
        <v>107</v>
      </c>
      <c r="I40" s="215" t="s">
        <v>224</v>
      </c>
      <c r="J40" s="214"/>
    </row>
    <row r="41" spans="1:10" ht="15" customHeight="1">
      <c r="A41" s="105" t="s">
        <v>225</v>
      </c>
      <c r="B41" s="106">
        <v>35</v>
      </c>
      <c r="C41" s="107" t="s">
        <v>110</v>
      </c>
      <c r="D41" s="108" t="s">
        <v>226</v>
      </c>
      <c r="E41" s="108" t="s">
        <v>227</v>
      </c>
      <c r="F41" s="108" t="s">
        <v>43</v>
      </c>
      <c r="G41" s="108" t="s">
        <v>228</v>
      </c>
      <c r="H41" s="108" t="s">
        <v>229</v>
      </c>
      <c r="I41" s="215" t="s">
        <v>230</v>
      </c>
      <c r="J41" s="214"/>
    </row>
    <row r="42" spans="1:10" ht="15" customHeight="1">
      <c r="A42" s="105" t="s">
        <v>231</v>
      </c>
      <c r="B42" s="106">
        <v>36</v>
      </c>
      <c r="C42" s="107" t="s">
        <v>110</v>
      </c>
      <c r="D42" s="108" t="s">
        <v>232</v>
      </c>
      <c r="E42" s="108" t="s">
        <v>233</v>
      </c>
      <c r="F42" s="108" t="s">
        <v>43</v>
      </c>
      <c r="G42" s="108" t="s">
        <v>234</v>
      </c>
      <c r="H42" s="108" t="s">
        <v>229</v>
      </c>
      <c r="I42" s="215" t="s">
        <v>235</v>
      </c>
      <c r="J42" s="214"/>
    </row>
    <row r="43" spans="1:10" ht="15" customHeight="1">
      <c r="A43" s="105" t="s">
        <v>236</v>
      </c>
      <c r="B43" s="106">
        <v>37</v>
      </c>
      <c r="C43" s="107" t="s">
        <v>110</v>
      </c>
      <c r="D43" s="108" t="s">
        <v>237</v>
      </c>
      <c r="E43" s="108" t="s">
        <v>238</v>
      </c>
      <c r="F43" s="108" t="s">
        <v>43</v>
      </c>
      <c r="G43" s="108" t="s">
        <v>200</v>
      </c>
      <c r="H43" s="108" t="s">
        <v>239</v>
      </c>
      <c r="I43" s="215" t="s">
        <v>240</v>
      </c>
      <c r="J43" s="214"/>
    </row>
    <row r="44" spans="1:10" ht="15" customHeight="1">
      <c r="A44" s="105" t="s">
        <v>241</v>
      </c>
      <c r="B44" s="106">
        <v>38</v>
      </c>
      <c r="C44" s="107" t="s">
        <v>110</v>
      </c>
      <c r="D44" s="108" t="s">
        <v>242</v>
      </c>
      <c r="E44" s="108" t="s">
        <v>243</v>
      </c>
      <c r="F44" s="108" t="s">
        <v>43</v>
      </c>
      <c r="G44" s="108" t="s">
        <v>244</v>
      </c>
      <c r="H44" s="108" t="s">
        <v>245</v>
      </c>
      <c r="I44" s="215" t="s">
        <v>246</v>
      </c>
      <c r="J44" s="214"/>
    </row>
    <row r="45" spans="1:10" ht="15" customHeight="1">
      <c r="A45" s="105" t="s">
        <v>247</v>
      </c>
      <c r="B45" s="106">
        <v>39</v>
      </c>
      <c r="C45" s="107" t="s">
        <v>192</v>
      </c>
      <c r="D45" s="108" t="s">
        <v>248</v>
      </c>
      <c r="E45" s="108" t="s">
        <v>249</v>
      </c>
      <c r="F45" s="108" t="s">
        <v>43</v>
      </c>
      <c r="G45" s="108" t="s">
        <v>147</v>
      </c>
      <c r="H45" s="108" t="s">
        <v>107</v>
      </c>
      <c r="I45" s="215" t="s">
        <v>250</v>
      </c>
      <c r="J45" s="214"/>
    </row>
    <row r="46" spans="1:10" ht="15" customHeight="1">
      <c r="A46" s="105" t="s">
        <v>251</v>
      </c>
      <c r="B46" s="106">
        <v>40</v>
      </c>
      <c r="C46" s="107" t="s">
        <v>98</v>
      </c>
      <c r="D46" s="108" t="s">
        <v>252</v>
      </c>
      <c r="E46" s="108" t="s">
        <v>253</v>
      </c>
      <c r="F46" s="108" t="s">
        <v>43</v>
      </c>
      <c r="G46" s="108" t="s">
        <v>44</v>
      </c>
      <c r="H46" s="108" t="s">
        <v>189</v>
      </c>
      <c r="I46" s="215" t="s">
        <v>254</v>
      </c>
      <c r="J46" s="214"/>
    </row>
    <row r="47" spans="1:10" ht="15" customHeight="1">
      <c r="A47" s="105" t="s">
        <v>255</v>
      </c>
      <c r="B47" s="106">
        <v>41</v>
      </c>
      <c r="C47" s="107" t="s">
        <v>98</v>
      </c>
      <c r="D47" s="108" t="s">
        <v>256</v>
      </c>
      <c r="E47" s="108" t="s">
        <v>257</v>
      </c>
      <c r="F47" s="108" t="s">
        <v>43</v>
      </c>
      <c r="G47" s="108" t="s">
        <v>258</v>
      </c>
      <c r="H47" s="108" t="s">
        <v>259</v>
      </c>
      <c r="I47" s="215" t="s">
        <v>260</v>
      </c>
      <c r="J47" s="214"/>
    </row>
    <row r="48" spans="1:10" ht="15" customHeight="1">
      <c r="A48" s="105" t="s">
        <v>261</v>
      </c>
      <c r="B48" s="106">
        <v>42</v>
      </c>
      <c r="C48" s="107" t="s">
        <v>98</v>
      </c>
      <c r="D48" s="108" t="s">
        <v>262</v>
      </c>
      <c r="E48" s="108" t="s">
        <v>263</v>
      </c>
      <c r="F48" s="108" t="s">
        <v>43</v>
      </c>
      <c r="G48" s="108" t="s">
        <v>183</v>
      </c>
      <c r="H48" s="108" t="s">
        <v>107</v>
      </c>
      <c r="I48" s="215" t="s">
        <v>264</v>
      </c>
      <c r="J48" s="214"/>
    </row>
    <row r="49" spans="1:10" ht="15" customHeight="1">
      <c r="A49" s="105" t="s">
        <v>265</v>
      </c>
      <c r="B49" s="106">
        <v>43</v>
      </c>
      <c r="C49" s="107" t="s">
        <v>169</v>
      </c>
      <c r="D49" s="108" t="s">
        <v>266</v>
      </c>
      <c r="E49" s="108" t="s">
        <v>267</v>
      </c>
      <c r="F49" s="108" t="s">
        <v>43</v>
      </c>
      <c r="G49" s="108" t="s">
        <v>124</v>
      </c>
      <c r="H49" s="108" t="s">
        <v>45</v>
      </c>
      <c r="I49" s="215" t="s">
        <v>268</v>
      </c>
      <c r="J49" s="214"/>
    </row>
    <row r="50" spans="1:10" ht="15" customHeight="1">
      <c r="A50" s="105" t="s">
        <v>269</v>
      </c>
      <c r="B50" s="106">
        <v>44</v>
      </c>
      <c r="C50" s="107" t="s">
        <v>169</v>
      </c>
      <c r="D50" s="108" t="s">
        <v>270</v>
      </c>
      <c r="E50" s="108" t="s">
        <v>271</v>
      </c>
      <c r="F50" s="108" t="s">
        <v>43</v>
      </c>
      <c r="G50" s="108" t="s">
        <v>272</v>
      </c>
      <c r="H50" s="108" t="s">
        <v>45</v>
      </c>
      <c r="I50" s="215" t="s">
        <v>273</v>
      </c>
      <c r="J50" s="214"/>
    </row>
    <row r="51" spans="1:10" ht="15" customHeight="1">
      <c r="A51" s="105" t="s">
        <v>274</v>
      </c>
      <c r="B51" s="106">
        <v>45</v>
      </c>
      <c r="C51" s="107" t="s">
        <v>98</v>
      </c>
      <c r="D51" s="108" t="s">
        <v>275</v>
      </c>
      <c r="E51" s="108" t="s">
        <v>276</v>
      </c>
      <c r="F51" s="108" t="s">
        <v>43</v>
      </c>
      <c r="G51" s="108" t="s">
        <v>200</v>
      </c>
      <c r="H51" s="108" t="s">
        <v>277</v>
      </c>
      <c r="I51" s="215" t="s">
        <v>278</v>
      </c>
      <c r="J51" s="214"/>
    </row>
    <row r="52" spans="1:10" ht="15" customHeight="1">
      <c r="A52" s="105" t="s">
        <v>279</v>
      </c>
      <c r="B52" s="106">
        <v>46</v>
      </c>
      <c r="C52" s="107" t="s">
        <v>128</v>
      </c>
      <c r="D52" s="108" t="s">
        <v>280</v>
      </c>
      <c r="E52" s="108" t="s">
        <v>281</v>
      </c>
      <c r="F52" s="108" t="s">
        <v>43</v>
      </c>
      <c r="G52" s="108" t="s">
        <v>282</v>
      </c>
      <c r="H52" s="108" t="s">
        <v>283</v>
      </c>
      <c r="I52" s="215" t="s">
        <v>284</v>
      </c>
      <c r="J52" s="214"/>
    </row>
    <row r="53" spans="1:10" ht="15" customHeight="1">
      <c r="A53" s="105" t="s">
        <v>285</v>
      </c>
      <c r="B53" s="106">
        <v>47</v>
      </c>
      <c r="C53" s="107" t="s">
        <v>110</v>
      </c>
      <c r="D53" s="108" t="s">
        <v>286</v>
      </c>
      <c r="E53" s="108" t="s">
        <v>287</v>
      </c>
      <c r="F53" s="108" t="s">
        <v>43</v>
      </c>
      <c r="G53" s="108" t="s">
        <v>195</v>
      </c>
      <c r="H53" s="108" t="s">
        <v>288</v>
      </c>
      <c r="I53" s="215" t="s">
        <v>289</v>
      </c>
      <c r="J53" s="214"/>
    </row>
    <row r="54" spans="1:10" ht="15" customHeight="1">
      <c r="A54" s="105" t="s">
        <v>290</v>
      </c>
      <c r="B54" s="106">
        <v>48</v>
      </c>
      <c r="C54" s="107" t="s">
        <v>110</v>
      </c>
      <c r="D54" s="108" t="s">
        <v>291</v>
      </c>
      <c r="E54" s="108" t="s">
        <v>292</v>
      </c>
      <c r="F54" s="108" t="s">
        <v>43</v>
      </c>
      <c r="G54" s="108" t="s">
        <v>101</v>
      </c>
      <c r="H54" s="108" t="s">
        <v>239</v>
      </c>
      <c r="I54" s="215" t="s">
        <v>293</v>
      </c>
      <c r="J54" s="214"/>
    </row>
    <row r="55" spans="1:10" ht="15" customHeight="1">
      <c r="A55" s="105" t="s">
        <v>294</v>
      </c>
      <c r="B55" s="106">
        <v>49</v>
      </c>
      <c r="C55" s="107" t="s">
        <v>162</v>
      </c>
      <c r="D55" s="108" t="s">
        <v>295</v>
      </c>
      <c r="E55" s="108" t="s">
        <v>504</v>
      </c>
      <c r="F55" s="108" t="s">
        <v>43</v>
      </c>
      <c r="G55" s="108" t="s">
        <v>101</v>
      </c>
      <c r="H55" s="108" t="s">
        <v>505</v>
      </c>
      <c r="I55" s="215" t="s">
        <v>296</v>
      </c>
      <c r="J55" s="214"/>
    </row>
    <row r="56" spans="1:10" ht="15" customHeight="1">
      <c r="A56" s="105" t="s">
        <v>297</v>
      </c>
      <c r="B56" s="106">
        <v>50</v>
      </c>
      <c r="C56" s="107" t="s">
        <v>110</v>
      </c>
      <c r="D56" s="108" t="s">
        <v>298</v>
      </c>
      <c r="E56" s="108" t="s">
        <v>299</v>
      </c>
      <c r="F56" s="108" t="s">
        <v>43</v>
      </c>
      <c r="G56" s="108" t="s">
        <v>300</v>
      </c>
      <c r="H56" s="108" t="s">
        <v>301</v>
      </c>
      <c r="I56" s="215" t="s">
        <v>302</v>
      </c>
      <c r="J56" s="214"/>
    </row>
    <row r="57" spans="1:10" ht="15" customHeight="1">
      <c r="A57" s="105" t="s">
        <v>303</v>
      </c>
      <c r="B57" s="106">
        <v>51</v>
      </c>
      <c r="C57" s="107" t="s">
        <v>110</v>
      </c>
      <c r="D57" s="108" t="s">
        <v>304</v>
      </c>
      <c r="E57" s="108" t="s">
        <v>305</v>
      </c>
      <c r="F57" s="108" t="s">
        <v>43</v>
      </c>
      <c r="G57" s="108" t="s">
        <v>61</v>
      </c>
      <c r="H57" s="108" t="s">
        <v>148</v>
      </c>
      <c r="I57" s="215" t="s">
        <v>306</v>
      </c>
      <c r="J57" s="214"/>
    </row>
    <row r="58" spans="1:10" ht="15" customHeight="1">
      <c r="A58" s="105" t="s">
        <v>307</v>
      </c>
      <c r="B58" s="106">
        <v>52</v>
      </c>
      <c r="C58" s="107" t="s">
        <v>110</v>
      </c>
      <c r="D58" s="108" t="s">
        <v>308</v>
      </c>
      <c r="E58" s="108" t="s">
        <v>309</v>
      </c>
      <c r="F58" s="108" t="s">
        <v>43</v>
      </c>
      <c r="G58" s="108" t="s">
        <v>44</v>
      </c>
      <c r="H58" s="108" t="s">
        <v>229</v>
      </c>
      <c r="I58" s="215" t="s">
        <v>310</v>
      </c>
      <c r="J58" s="214"/>
    </row>
    <row r="59" spans="1:10" ht="15" customHeight="1">
      <c r="A59" s="105" t="s">
        <v>311</v>
      </c>
      <c r="B59" s="106">
        <v>53</v>
      </c>
      <c r="C59" s="107" t="s">
        <v>162</v>
      </c>
      <c r="D59" s="108" t="s">
        <v>312</v>
      </c>
      <c r="E59" s="108" t="s">
        <v>313</v>
      </c>
      <c r="F59" s="108" t="s">
        <v>43</v>
      </c>
      <c r="G59" s="108" t="s">
        <v>183</v>
      </c>
      <c r="H59" s="108" t="s">
        <v>67</v>
      </c>
      <c r="I59" s="215" t="s">
        <v>314</v>
      </c>
      <c r="J59" s="214"/>
    </row>
    <row r="60" spans="1:10" ht="15" customHeight="1">
      <c r="A60" s="105" t="s">
        <v>315</v>
      </c>
      <c r="B60" s="106">
        <v>54</v>
      </c>
      <c r="C60" s="107" t="s">
        <v>162</v>
      </c>
      <c r="D60" s="108" t="s">
        <v>316</v>
      </c>
      <c r="E60" s="108" t="s">
        <v>317</v>
      </c>
      <c r="F60" s="108" t="s">
        <v>43</v>
      </c>
      <c r="G60" s="108" t="s">
        <v>101</v>
      </c>
      <c r="H60" s="108" t="s">
        <v>119</v>
      </c>
      <c r="I60" s="215" t="s">
        <v>318</v>
      </c>
      <c r="J60" s="214"/>
    </row>
    <row r="61" spans="1:10" ht="15" customHeight="1">
      <c r="A61" s="105" t="s">
        <v>319</v>
      </c>
      <c r="B61" s="106">
        <v>55</v>
      </c>
      <c r="C61" s="107" t="s">
        <v>162</v>
      </c>
      <c r="D61" s="108" t="s">
        <v>320</v>
      </c>
      <c r="E61" s="108" t="s">
        <v>321</v>
      </c>
      <c r="F61" s="108" t="s">
        <v>43</v>
      </c>
      <c r="G61" s="108" t="s">
        <v>322</v>
      </c>
      <c r="H61" s="108" t="s">
        <v>229</v>
      </c>
      <c r="I61" s="215" t="s">
        <v>323</v>
      </c>
      <c r="J61" s="214"/>
    </row>
    <row r="62" spans="1:10" ht="15" customHeight="1">
      <c r="A62" s="105" t="s">
        <v>324</v>
      </c>
      <c r="B62" s="106">
        <v>56</v>
      </c>
      <c r="C62" s="107" t="s">
        <v>110</v>
      </c>
      <c r="D62" s="108" t="s">
        <v>325</v>
      </c>
      <c r="E62" s="108" t="s">
        <v>326</v>
      </c>
      <c r="F62" s="108" t="s">
        <v>43</v>
      </c>
      <c r="G62" s="108" t="s">
        <v>327</v>
      </c>
      <c r="H62" s="108" t="s">
        <v>51</v>
      </c>
      <c r="I62" s="215" t="s">
        <v>328</v>
      </c>
      <c r="J62" s="214"/>
    </row>
    <row r="63" spans="1:10" ht="15" customHeight="1">
      <c r="A63" s="105" t="s">
        <v>329</v>
      </c>
      <c r="B63" s="106">
        <v>57</v>
      </c>
      <c r="C63" s="107" t="s">
        <v>110</v>
      </c>
      <c r="D63" s="108" t="s">
        <v>330</v>
      </c>
      <c r="E63" s="108" t="s">
        <v>331</v>
      </c>
      <c r="F63" s="108" t="s">
        <v>43</v>
      </c>
      <c r="G63" s="108" t="s">
        <v>200</v>
      </c>
      <c r="H63" s="108" t="s">
        <v>332</v>
      </c>
      <c r="I63" s="215" t="s">
        <v>333</v>
      </c>
      <c r="J63" s="214"/>
    </row>
    <row r="64" spans="1:10" ht="15" customHeight="1">
      <c r="A64" s="105" t="s">
        <v>334</v>
      </c>
      <c r="B64" s="106">
        <v>58</v>
      </c>
      <c r="C64" s="107" t="s">
        <v>162</v>
      </c>
      <c r="D64" s="108" t="s">
        <v>335</v>
      </c>
      <c r="E64" s="108" t="s">
        <v>336</v>
      </c>
      <c r="F64" s="108" t="s">
        <v>43</v>
      </c>
      <c r="G64" s="108" t="s">
        <v>337</v>
      </c>
      <c r="H64" s="108" t="s">
        <v>338</v>
      </c>
      <c r="I64" s="215" t="s">
        <v>339</v>
      </c>
      <c r="J64" s="214"/>
    </row>
    <row r="65" spans="1:10" ht="15" customHeight="1">
      <c r="A65" s="105" t="s">
        <v>340</v>
      </c>
      <c r="B65" s="106">
        <v>59</v>
      </c>
      <c r="C65" s="107" t="s">
        <v>98</v>
      </c>
      <c r="D65" s="108" t="s">
        <v>341</v>
      </c>
      <c r="E65" s="108" t="s">
        <v>342</v>
      </c>
      <c r="F65" s="108" t="s">
        <v>43</v>
      </c>
      <c r="G65" s="108" t="s">
        <v>343</v>
      </c>
      <c r="H65" s="108" t="s">
        <v>107</v>
      </c>
      <c r="I65" s="215" t="s">
        <v>344</v>
      </c>
      <c r="J65" s="214"/>
    </row>
    <row r="66" spans="1:10" ht="15" customHeight="1">
      <c r="A66" s="105" t="s">
        <v>345</v>
      </c>
      <c r="B66" s="106">
        <v>60</v>
      </c>
      <c r="C66" s="107" t="s">
        <v>98</v>
      </c>
      <c r="D66" s="108" t="s">
        <v>346</v>
      </c>
      <c r="E66" s="108" t="s">
        <v>347</v>
      </c>
      <c r="F66" s="108" t="s">
        <v>43</v>
      </c>
      <c r="G66" s="108" t="s">
        <v>258</v>
      </c>
      <c r="H66" s="108" t="s">
        <v>107</v>
      </c>
      <c r="I66" s="215" t="s">
        <v>348</v>
      </c>
      <c r="J66" s="214"/>
    </row>
    <row r="67" spans="1:10" ht="15" customHeight="1">
      <c r="A67" s="105" t="s">
        <v>349</v>
      </c>
      <c r="B67" s="106">
        <v>61</v>
      </c>
      <c r="C67" s="107" t="s">
        <v>128</v>
      </c>
      <c r="D67" s="108" t="s">
        <v>350</v>
      </c>
      <c r="E67" s="108" t="s">
        <v>351</v>
      </c>
      <c r="F67" s="108" t="s">
        <v>43</v>
      </c>
      <c r="G67" s="108" t="s">
        <v>352</v>
      </c>
      <c r="H67" s="108" t="s">
        <v>119</v>
      </c>
      <c r="I67" s="215" t="s">
        <v>353</v>
      </c>
      <c r="J67" s="214"/>
    </row>
    <row r="68" spans="1:10" ht="15" customHeight="1">
      <c r="A68" s="105" t="s">
        <v>354</v>
      </c>
      <c r="B68" s="106">
        <v>62</v>
      </c>
      <c r="C68" s="107" t="s">
        <v>75</v>
      </c>
      <c r="D68" s="108" t="s">
        <v>355</v>
      </c>
      <c r="E68" s="108" t="s">
        <v>356</v>
      </c>
      <c r="F68" s="108" t="s">
        <v>43</v>
      </c>
      <c r="G68" s="108" t="s">
        <v>357</v>
      </c>
      <c r="H68" s="108" t="s">
        <v>89</v>
      </c>
      <c r="I68" s="215" t="s">
        <v>358</v>
      </c>
      <c r="J68" s="214"/>
    </row>
    <row r="69" spans="1:10" ht="15" customHeight="1">
      <c r="A69" s="105" t="s">
        <v>359</v>
      </c>
      <c r="B69" s="106">
        <v>63</v>
      </c>
      <c r="C69" s="107" t="s">
        <v>110</v>
      </c>
      <c r="D69" s="108" t="s">
        <v>360</v>
      </c>
      <c r="E69" s="108" t="s">
        <v>361</v>
      </c>
      <c r="F69" s="108" t="s">
        <v>43</v>
      </c>
      <c r="G69" s="108" t="s">
        <v>360</v>
      </c>
      <c r="H69" s="108" t="s">
        <v>51</v>
      </c>
      <c r="I69" s="215" t="s">
        <v>362</v>
      </c>
      <c r="J69" s="214"/>
    </row>
    <row r="70" spans="1:10" ht="15" customHeight="1">
      <c r="A70" s="105" t="s">
        <v>363</v>
      </c>
      <c r="B70" s="106">
        <v>64</v>
      </c>
      <c r="C70" s="107" t="s">
        <v>162</v>
      </c>
      <c r="D70" s="108" t="s">
        <v>364</v>
      </c>
      <c r="E70" s="108" t="s">
        <v>365</v>
      </c>
      <c r="F70" s="108" t="s">
        <v>43</v>
      </c>
      <c r="G70" s="108" t="s">
        <v>366</v>
      </c>
      <c r="H70" s="108" t="s">
        <v>367</v>
      </c>
      <c r="I70" s="215" t="s">
        <v>368</v>
      </c>
      <c r="J70" s="214"/>
    </row>
    <row r="71" spans="1:10" ht="15" customHeight="1">
      <c r="A71" s="105" t="s">
        <v>369</v>
      </c>
      <c r="B71" s="106">
        <v>65</v>
      </c>
      <c r="C71" s="107" t="s">
        <v>128</v>
      </c>
      <c r="D71" s="108" t="s">
        <v>370</v>
      </c>
      <c r="E71" s="108" t="s">
        <v>371</v>
      </c>
      <c r="F71" s="108" t="s">
        <v>43</v>
      </c>
      <c r="G71" s="108" t="s">
        <v>44</v>
      </c>
      <c r="H71" s="108" t="s">
        <v>67</v>
      </c>
      <c r="I71" s="215" t="s">
        <v>372</v>
      </c>
      <c r="J71" s="214"/>
    </row>
    <row r="72" spans="1:10" ht="15" customHeight="1">
      <c r="A72" s="105" t="s">
        <v>373</v>
      </c>
      <c r="B72" s="106">
        <v>66</v>
      </c>
      <c r="C72" s="107" t="s">
        <v>169</v>
      </c>
      <c r="D72" s="108" t="s">
        <v>374</v>
      </c>
      <c r="E72" s="108" t="s">
        <v>375</v>
      </c>
      <c r="F72" s="108" t="s">
        <v>43</v>
      </c>
      <c r="G72" s="108" t="s">
        <v>376</v>
      </c>
      <c r="H72" s="108" t="s">
        <v>377</v>
      </c>
      <c r="I72" s="215" t="s">
        <v>378</v>
      </c>
      <c r="J72" s="214"/>
    </row>
    <row r="73" spans="1:10" ht="15" customHeight="1">
      <c r="A73" s="105" t="s">
        <v>379</v>
      </c>
      <c r="B73" s="106">
        <v>67</v>
      </c>
      <c r="C73" s="107" t="s">
        <v>110</v>
      </c>
      <c r="D73" s="108" t="s">
        <v>380</v>
      </c>
      <c r="E73" s="108" t="s">
        <v>381</v>
      </c>
      <c r="F73" s="108" t="s">
        <v>43</v>
      </c>
      <c r="G73" s="108" t="s">
        <v>101</v>
      </c>
      <c r="H73" s="108" t="s">
        <v>382</v>
      </c>
      <c r="I73" s="215" t="s">
        <v>383</v>
      </c>
      <c r="J73" s="214"/>
    </row>
    <row r="74" spans="1:10" ht="15" customHeight="1">
      <c r="A74" s="105" t="s">
        <v>384</v>
      </c>
      <c r="B74" s="106">
        <v>68</v>
      </c>
      <c r="C74" s="107" t="s">
        <v>128</v>
      </c>
      <c r="D74" s="108" t="s">
        <v>385</v>
      </c>
      <c r="E74" s="108" t="s">
        <v>386</v>
      </c>
      <c r="F74" s="108" t="s">
        <v>43</v>
      </c>
      <c r="G74" s="108" t="s">
        <v>44</v>
      </c>
      <c r="H74" s="108" t="s">
        <v>387</v>
      </c>
      <c r="I74" s="215" t="s">
        <v>388</v>
      </c>
      <c r="J74" s="214"/>
    </row>
    <row r="75" spans="1:10" ht="15" customHeight="1">
      <c r="A75" s="105" t="s">
        <v>389</v>
      </c>
      <c r="B75" s="106">
        <v>69</v>
      </c>
      <c r="C75" s="107" t="s">
        <v>98</v>
      </c>
      <c r="D75" s="108" t="s">
        <v>390</v>
      </c>
      <c r="E75" s="108" t="s">
        <v>391</v>
      </c>
      <c r="F75" s="108" t="s">
        <v>43</v>
      </c>
      <c r="G75" s="108" t="s">
        <v>392</v>
      </c>
      <c r="H75" s="108" t="s">
        <v>382</v>
      </c>
      <c r="I75" s="215" t="s">
        <v>393</v>
      </c>
      <c r="J75" s="214"/>
    </row>
    <row r="76" spans="1:10" ht="15" customHeight="1">
      <c r="A76" s="105" t="s">
        <v>394</v>
      </c>
      <c r="B76" s="106">
        <v>70</v>
      </c>
      <c r="C76" s="107" t="s">
        <v>192</v>
      </c>
      <c r="D76" s="108" t="s">
        <v>395</v>
      </c>
      <c r="E76" s="108" t="s">
        <v>396</v>
      </c>
      <c r="F76" s="108" t="s">
        <v>43</v>
      </c>
      <c r="G76" s="108" t="s">
        <v>61</v>
      </c>
      <c r="H76" s="108" t="s">
        <v>102</v>
      </c>
      <c r="I76" s="215" t="s">
        <v>397</v>
      </c>
      <c r="J76" s="214"/>
    </row>
    <row r="77" spans="1:10" ht="15" customHeight="1">
      <c r="A77" s="105" t="s">
        <v>398</v>
      </c>
      <c r="B77" s="106">
        <v>71</v>
      </c>
      <c r="C77" s="107" t="s">
        <v>98</v>
      </c>
      <c r="D77" s="108" t="s">
        <v>399</v>
      </c>
      <c r="E77" s="108" t="s">
        <v>506</v>
      </c>
      <c r="F77" s="108" t="s">
        <v>43</v>
      </c>
      <c r="G77" s="108" t="s">
        <v>272</v>
      </c>
      <c r="H77" s="108" t="s">
        <v>259</v>
      </c>
      <c r="I77" s="215" t="s">
        <v>400</v>
      </c>
      <c r="J77" s="214"/>
    </row>
    <row r="78" spans="1:10" ht="15" customHeight="1">
      <c r="A78" s="105" t="s">
        <v>401</v>
      </c>
      <c r="B78" s="106">
        <v>72</v>
      </c>
      <c r="C78" s="107" t="s">
        <v>110</v>
      </c>
      <c r="D78" s="108" t="s">
        <v>402</v>
      </c>
      <c r="E78" s="108" t="s">
        <v>403</v>
      </c>
      <c r="F78" s="108" t="s">
        <v>43</v>
      </c>
      <c r="G78" s="108" t="s">
        <v>44</v>
      </c>
      <c r="H78" s="108" t="s">
        <v>107</v>
      </c>
      <c r="I78" s="215" t="s">
        <v>404</v>
      </c>
      <c r="J78" s="214"/>
    </row>
    <row r="79" spans="1:10" ht="15" customHeight="1">
      <c r="A79" s="105" t="s">
        <v>405</v>
      </c>
      <c r="B79" s="106">
        <v>73</v>
      </c>
      <c r="C79" s="107" t="s">
        <v>98</v>
      </c>
      <c r="D79" s="108" t="s">
        <v>406</v>
      </c>
      <c r="E79" s="108" t="s">
        <v>407</v>
      </c>
      <c r="F79" s="108" t="s">
        <v>43</v>
      </c>
      <c r="G79" s="108" t="s">
        <v>392</v>
      </c>
      <c r="H79" s="108" t="s">
        <v>382</v>
      </c>
      <c r="I79" s="215" t="s">
        <v>408</v>
      </c>
      <c r="J79" s="214"/>
    </row>
    <row r="80" spans="1:10" ht="15" customHeight="1">
      <c r="A80" s="105" t="s">
        <v>409</v>
      </c>
      <c r="B80" s="106">
        <v>74</v>
      </c>
      <c r="C80" s="107" t="s">
        <v>98</v>
      </c>
      <c r="D80" s="108" t="s">
        <v>410</v>
      </c>
      <c r="E80" s="108" t="s">
        <v>411</v>
      </c>
      <c r="F80" s="108" t="s">
        <v>43</v>
      </c>
      <c r="G80" s="108" t="s">
        <v>412</v>
      </c>
      <c r="H80" s="108" t="s">
        <v>107</v>
      </c>
      <c r="I80" s="215" t="s">
        <v>413</v>
      </c>
      <c r="J80" s="214"/>
    </row>
    <row r="81" spans="1:10" ht="15" customHeight="1">
      <c r="A81" s="105" t="s">
        <v>414</v>
      </c>
      <c r="B81" s="106">
        <v>75</v>
      </c>
      <c r="C81" s="107" t="s">
        <v>151</v>
      </c>
      <c r="D81" s="108" t="s">
        <v>415</v>
      </c>
      <c r="E81" s="108" t="s">
        <v>416</v>
      </c>
      <c r="F81" s="108" t="s">
        <v>43</v>
      </c>
      <c r="G81" s="108" t="s">
        <v>124</v>
      </c>
      <c r="H81" s="108" t="s">
        <v>377</v>
      </c>
      <c r="I81" s="215" t="s">
        <v>417</v>
      </c>
      <c r="J81" s="214"/>
    </row>
    <row r="82" spans="1:10" ht="15" customHeight="1">
      <c r="A82" s="105" t="s">
        <v>418</v>
      </c>
      <c r="B82" s="106">
        <v>77</v>
      </c>
      <c r="C82" s="107" t="s">
        <v>98</v>
      </c>
      <c r="D82" s="108" t="s">
        <v>421</v>
      </c>
      <c r="E82" s="108" t="s">
        <v>422</v>
      </c>
      <c r="F82" s="108" t="s">
        <v>43</v>
      </c>
      <c r="G82" s="108" t="s">
        <v>423</v>
      </c>
      <c r="H82" s="108" t="s">
        <v>107</v>
      </c>
      <c r="I82" s="215" t="s">
        <v>419</v>
      </c>
      <c r="J82" s="214"/>
    </row>
    <row r="83" spans="1:10" ht="15" customHeight="1">
      <c r="A83" s="105" t="s">
        <v>420</v>
      </c>
      <c r="B83" s="106">
        <v>78</v>
      </c>
      <c r="C83" s="107" t="s">
        <v>110</v>
      </c>
      <c r="D83" s="108" t="s">
        <v>426</v>
      </c>
      <c r="E83" s="108" t="s">
        <v>427</v>
      </c>
      <c r="F83" s="108" t="s">
        <v>428</v>
      </c>
      <c r="G83" s="108" t="s">
        <v>426</v>
      </c>
      <c r="H83" s="108" t="s">
        <v>429</v>
      </c>
      <c r="I83" s="215" t="s">
        <v>424</v>
      </c>
      <c r="J83" s="214"/>
    </row>
    <row r="84" spans="1:10" ht="15" customHeight="1">
      <c r="A84" s="105" t="s">
        <v>425</v>
      </c>
      <c r="B84" s="106">
        <v>79</v>
      </c>
      <c r="C84" s="107" t="s">
        <v>110</v>
      </c>
      <c r="D84" s="108" t="s">
        <v>432</v>
      </c>
      <c r="E84" s="108" t="s">
        <v>433</v>
      </c>
      <c r="F84" s="108" t="s">
        <v>434</v>
      </c>
      <c r="G84" s="108" t="s">
        <v>435</v>
      </c>
      <c r="H84" s="108" t="s">
        <v>288</v>
      </c>
      <c r="I84" s="215" t="s">
        <v>430</v>
      </c>
      <c r="J84" s="214"/>
    </row>
    <row r="85" spans="1:10" ht="15" customHeight="1">
      <c r="A85" s="105" t="s">
        <v>431</v>
      </c>
      <c r="B85" s="106">
        <v>80</v>
      </c>
      <c r="C85" s="107" t="s">
        <v>169</v>
      </c>
      <c r="D85" s="108" t="s">
        <v>438</v>
      </c>
      <c r="E85" s="108" t="s">
        <v>439</v>
      </c>
      <c r="F85" s="108" t="s">
        <v>43</v>
      </c>
      <c r="G85" s="108" t="s">
        <v>337</v>
      </c>
      <c r="H85" s="108" t="s">
        <v>440</v>
      </c>
      <c r="I85" s="215" t="s">
        <v>436</v>
      </c>
      <c r="J85" s="214"/>
    </row>
    <row r="86" spans="1:10" ht="15" customHeight="1">
      <c r="A86" s="105" t="s">
        <v>437</v>
      </c>
      <c r="B86" s="106">
        <v>81</v>
      </c>
      <c r="C86" s="107" t="s">
        <v>128</v>
      </c>
      <c r="D86" s="156" t="s">
        <v>443</v>
      </c>
      <c r="E86" s="108" t="s">
        <v>444</v>
      </c>
      <c r="F86" s="108" t="s">
        <v>43</v>
      </c>
      <c r="G86" s="108" t="s">
        <v>200</v>
      </c>
      <c r="H86" s="108" t="s">
        <v>382</v>
      </c>
      <c r="I86" s="215" t="s">
        <v>441</v>
      </c>
      <c r="J86" s="214"/>
    </row>
    <row r="87" spans="1:10" ht="15" customHeight="1">
      <c r="A87" s="105" t="s">
        <v>442</v>
      </c>
      <c r="B87" s="106">
        <v>82</v>
      </c>
      <c r="C87" s="107" t="s">
        <v>169</v>
      </c>
      <c r="D87" s="108" t="s">
        <v>447</v>
      </c>
      <c r="E87" s="108" t="s">
        <v>448</v>
      </c>
      <c r="F87" s="108" t="s">
        <v>43</v>
      </c>
      <c r="G87" s="108" t="s">
        <v>449</v>
      </c>
      <c r="H87" s="108" t="s">
        <v>450</v>
      </c>
      <c r="I87" s="215" t="s">
        <v>445</v>
      </c>
      <c r="J87" s="214"/>
    </row>
    <row r="88" spans="1:10" ht="15" customHeight="1">
      <c r="A88" s="105" t="s">
        <v>446</v>
      </c>
      <c r="B88" s="106">
        <v>83</v>
      </c>
      <c r="C88" s="107" t="s">
        <v>98</v>
      </c>
      <c r="D88" s="108" t="s">
        <v>453</v>
      </c>
      <c r="E88" s="108" t="s">
        <v>454</v>
      </c>
      <c r="F88" s="108" t="s">
        <v>43</v>
      </c>
      <c r="G88" s="108" t="s">
        <v>200</v>
      </c>
      <c r="H88" s="108" t="s">
        <v>387</v>
      </c>
      <c r="I88" s="215" t="s">
        <v>451</v>
      </c>
      <c r="J88" s="214"/>
    </row>
    <row r="89" spans="1:10" ht="15" customHeight="1">
      <c r="A89" s="105" t="s">
        <v>452</v>
      </c>
      <c r="B89" s="106">
        <v>84</v>
      </c>
      <c r="C89" s="107" t="s">
        <v>98</v>
      </c>
      <c r="D89" s="108" t="s">
        <v>457</v>
      </c>
      <c r="E89" s="108" t="s">
        <v>458</v>
      </c>
      <c r="F89" s="108" t="s">
        <v>43</v>
      </c>
      <c r="G89" s="108" t="s">
        <v>147</v>
      </c>
      <c r="H89" s="108" t="s">
        <v>459</v>
      </c>
      <c r="I89" s="215" t="s">
        <v>455</v>
      </c>
      <c r="J89" s="214"/>
    </row>
    <row r="90" spans="1:10" ht="15" customHeight="1">
      <c r="A90" s="105" t="s">
        <v>456</v>
      </c>
      <c r="B90" s="106">
        <v>86</v>
      </c>
      <c r="C90" s="107" t="s">
        <v>98</v>
      </c>
      <c r="D90" s="108" t="s">
        <v>464</v>
      </c>
      <c r="E90" s="108" t="s">
        <v>465</v>
      </c>
      <c r="F90" s="108" t="s">
        <v>43</v>
      </c>
      <c r="G90" s="108" t="s">
        <v>366</v>
      </c>
      <c r="H90" s="108" t="s">
        <v>107</v>
      </c>
      <c r="I90" s="215" t="s">
        <v>460</v>
      </c>
      <c r="J90" s="214"/>
    </row>
    <row r="91" spans="1:10" ht="15" customHeight="1">
      <c r="A91" s="105" t="s">
        <v>461</v>
      </c>
      <c r="B91" s="106">
        <v>87</v>
      </c>
      <c r="C91" s="107" t="s">
        <v>169</v>
      </c>
      <c r="D91" s="108" t="s">
        <v>468</v>
      </c>
      <c r="E91" s="108" t="s">
        <v>469</v>
      </c>
      <c r="F91" s="108" t="s">
        <v>43</v>
      </c>
      <c r="G91" s="108" t="s">
        <v>200</v>
      </c>
      <c r="H91" s="108" t="s">
        <v>45</v>
      </c>
      <c r="I91" s="215" t="s">
        <v>462</v>
      </c>
      <c r="J91" s="214"/>
    </row>
    <row r="92" spans="1:10" ht="15" customHeight="1">
      <c r="A92" s="105" t="s">
        <v>463</v>
      </c>
      <c r="B92" s="106">
        <v>89</v>
      </c>
      <c r="C92" s="107" t="s">
        <v>110</v>
      </c>
      <c r="D92" s="108" t="s">
        <v>474</v>
      </c>
      <c r="E92" s="108" t="s">
        <v>475</v>
      </c>
      <c r="F92" s="108" t="s">
        <v>43</v>
      </c>
      <c r="G92" s="108" t="s">
        <v>327</v>
      </c>
      <c r="H92" s="108" t="s">
        <v>476</v>
      </c>
      <c r="I92" s="215" t="s">
        <v>466</v>
      </c>
      <c r="J92" s="214"/>
    </row>
    <row r="93" spans="1:10" ht="15" customHeight="1">
      <c r="A93" s="105" t="s">
        <v>467</v>
      </c>
      <c r="B93" s="106">
        <v>90</v>
      </c>
      <c r="C93" s="107" t="s">
        <v>192</v>
      </c>
      <c r="D93" s="108" t="s">
        <v>479</v>
      </c>
      <c r="E93" s="108" t="s">
        <v>480</v>
      </c>
      <c r="F93" s="108" t="s">
        <v>43</v>
      </c>
      <c r="G93" s="108" t="s">
        <v>195</v>
      </c>
      <c r="H93" s="108" t="s">
        <v>107</v>
      </c>
      <c r="I93" s="215" t="s">
        <v>470</v>
      </c>
      <c r="J93" s="214"/>
    </row>
    <row r="94" spans="1:10" ht="15" customHeight="1">
      <c r="A94" s="105" t="s">
        <v>471</v>
      </c>
      <c r="B94" s="106">
        <v>91</v>
      </c>
      <c r="C94" s="107" t="s">
        <v>110</v>
      </c>
      <c r="D94" s="108" t="s">
        <v>483</v>
      </c>
      <c r="E94" s="108" t="s">
        <v>484</v>
      </c>
      <c r="F94" s="108" t="s">
        <v>43</v>
      </c>
      <c r="G94" s="108" t="s">
        <v>485</v>
      </c>
      <c r="H94" s="108" t="s">
        <v>125</v>
      </c>
      <c r="I94" s="215" t="s">
        <v>472</v>
      </c>
      <c r="J94" s="214"/>
    </row>
    <row r="95" spans="1:10" ht="15" customHeight="1">
      <c r="A95" s="105" t="s">
        <v>473</v>
      </c>
      <c r="B95" s="106">
        <v>93</v>
      </c>
      <c r="C95" s="107" t="s">
        <v>151</v>
      </c>
      <c r="D95" s="108" t="s">
        <v>489</v>
      </c>
      <c r="E95" s="108" t="s">
        <v>490</v>
      </c>
      <c r="F95" s="108" t="s">
        <v>43</v>
      </c>
      <c r="G95" s="108" t="s">
        <v>489</v>
      </c>
      <c r="H95" s="108" t="s">
        <v>440</v>
      </c>
      <c r="I95" s="215" t="s">
        <v>477</v>
      </c>
      <c r="J95" s="214"/>
    </row>
    <row r="96" spans="1:10" ht="15" customHeight="1">
      <c r="A96" s="105" t="s">
        <v>478</v>
      </c>
      <c r="B96" s="106">
        <v>94</v>
      </c>
      <c r="C96" s="107" t="s">
        <v>151</v>
      </c>
      <c r="D96" s="108" t="s">
        <v>491</v>
      </c>
      <c r="E96" s="108" t="s">
        <v>492</v>
      </c>
      <c r="F96" s="108" t="s">
        <v>43</v>
      </c>
      <c r="G96" s="108" t="s">
        <v>178</v>
      </c>
      <c r="H96" s="108" t="s">
        <v>450</v>
      </c>
      <c r="I96" s="215" t="s">
        <v>481</v>
      </c>
      <c r="J96" s="214"/>
    </row>
    <row r="97" spans="1:10" ht="15" customHeight="1">
      <c r="A97" s="105" t="s">
        <v>482</v>
      </c>
      <c r="B97" s="106">
        <v>96</v>
      </c>
      <c r="C97" s="107" t="s">
        <v>98</v>
      </c>
      <c r="D97" s="108" t="s">
        <v>493</v>
      </c>
      <c r="E97" s="108" t="s">
        <v>494</v>
      </c>
      <c r="F97" s="108" t="s">
        <v>43</v>
      </c>
      <c r="G97" s="108" t="s">
        <v>200</v>
      </c>
      <c r="H97" s="108" t="s">
        <v>495</v>
      </c>
      <c r="I97" s="215" t="s">
        <v>486</v>
      </c>
      <c r="J97" s="214"/>
    </row>
    <row r="98" spans="1:10" ht="15" customHeight="1">
      <c r="A98" s="105" t="s">
        <v>487</v>
      </c>
      <c r="B98" s="106">
        <v>97</v>
      </c>
      <c r="C98" s="107" t="s">
        <v>110</v>
      </c>
      <c r="D98" s="108" t="s">
        <v>496</v>
      </c>
      <c r="E98" s="108" t="s">
        <v>497</v>
      </c>
      <c r="F98" s="108" t="s">
        <v>43</v>
      </c>
      <c r="G98" s="108" t="s">
        <v>200</v>
      </c>
      <c r="H98" s="108" t="s">
        <v>498</v>
      </c>
      <c r="I98" s="215" t="s">
        <v>488</v>
      </c>
      <c r="J98" s="144"/>
    </row>
    <row r="99" spans="1:10" ht="15" customHeight="1">
      <c r="A99" s="105"/>
      <c r="B99" s="106"/>
      <c r="C99" s="107"/>
      <c r="D99" s="108"/>
      <c r="E99" s="108"/>
      <c r="F99" s="108"/>
      <c r="G99" s="108"/>
      <c r="H99" s="108"/>
      <c r="I99" s="215"/>
      <c r="J99" s="214"/>
    </row>
    <row r="100" spans="1:10" ht="15" customHeight="1">
      <c r="A100" s="105"/>
      <c r="B100" s="106"/>
      <c r="C100" s="107"/>
      <c r="D100" s="108"/>
      <c r="E100" s="108"/>
      <c r="F100" s="108"/>
      <c r="G100" s="108"/>
      <c r="H100" s="108"/>
      <c r="I100" s="215"/>
      <c r="J100" s="214"/>
    </row>
    <row r="101" spans="1:10" ht="15" customHeight="1">
      <c r="A101" s="105"/>
      <c r="B101" s="106"/>
      <c r="C101" s="107"/>
      <c r="D101" s="108"/>
      <c r="E101" s="108"/>
      <c r="F101" s="108"/>
      <c r="G101" s="108"/>
      <c r="H101" s="108"/>
      <c r="I101" s="215"/>
      <c r="J101" s="214"/>
    </row>
    <row r="102" spans="1:10" ht="15" customHeight="1">
      <c r="A102" s="105"/>
      <c r="B102" s="106"/>
      <c r="C102" s="107"/>
      <c r="D102" s="156"/>
      <c r="E102" s="108"/>
      <c r="F102" s="108"/>
      <c r="G102" s="108"/>
      <c r="H102" s="108"/>
      <c r="I102" s="215"/>
      <c r="J102" s="214"/>
    </row>
    <row r="103" spans="1:10" ht="12.75">
      <c r="A103" s="105"/>
      <c r="B103" s="106"/>
      <c r="C103" s="107"/>
      <c r="D103" s="108"/>
      <c r="E103" s="108"/>
      <c r="F103" s="108"/>
      <c r="G103" s="108"/>
      <c r="H103" s="108"/>
      <c r="I103" s="215"/>
      <c r="J103" s="144"/>
    </row>
  </sheetData>
  <sheetProtection/>
  <autoFilter ref="A7:I103"/>
  <printOptions horizontalCentered="1"/>
  <pageMargins left="0" right="0" top="0" bottom="0" header="0" footer="0"/>
  <pageSetup fitToHeight="2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M19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2" sqref="A2:M2"/>
    </sheetView>
  </sheetViews>
  <sheetFormatPr defaultColWidth="9.140625" defaultRowHeight="12.75"/>
  <cols>
    <col min="1" max="1" width="7.140625" style="0" customWidth="1"/>
    <col min="2" max="2" width="4.28125" style="65" customWidth="1"/>
    <col min="3" max="3" width="24.28125" style="0" customWidth="1"/>
    <col min="4" max="11" width="6.8515625" style="0" customWidth="1"/>
    <col min="12" max="12" width="7.421875" style="0" customWidth="1"/>
    <col min="13" max="13" width="11.57421875" style="0" customWidth="1"/>
    <col min="15" max="15" width="15.140625" style="0" bestFit="1" customWidth="1"/>
  </cols>
  <sheetData>
    <row r="1" spans="1:13" ht="6" customHeight="1">
      <c r="A1" s="8"/>
      <c r="B1" s="6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>
      <c r="A2" s="220" t="str">
        <f>Startlist!$F2</f>
        <v>VARBOLA RAHVARALLI 2018  U.AAVA karikale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ht="15">
      <c r="A3" s="221" t="str">
        <f>Startlist!$F3</f>
        <v>9.juuni 2018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</row>
    <row r="4" spans="1:13" ht="15">
      <c r="A4" s="221" t="str">
        <f>Startlist!$F4</f>
        <v>Märjamaa vald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</row>
    <row r="5" spans="1:13" ht="15">
      <c r="A5" s="94" t="s">
        <v>0</v>
      </c>
      <c r="B5" s="92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 ht="12.75">
      <c r="A6" s="53" t="s">
        <v>9</v>
      </c>
      <c r="B6" s="69" t="s">
        <v>10</v>
      </c>
      <c r="C6" s="48" t="s">
        <v>11</v>
      </c>
      <c r="D6" s="217" t="s">
        <v>23</v>
      </c>
      <c r="E6" s="218"/>
      <c r="F6" s="218"/>
      <c r="G6" s="218"/>
      <c r="H6" s="218"/>
      <c r="I6" s="218"/>
      <c r="J6" s="218"/>
      <c r="K6" s="219"/>
      <c r="L6" s="47" t="s">
        <v>13</v>
      </c>
      <c r="M6" s="47" t="s">
        <v>19</v>
      </c>
    </row>
    <row r="7" spans="1:13" ht="12.75">
      <c r="A7" s="52" t="s">
        <v>21</v>
      </c>
      <c r="B7" s="70"/>
      <c r="C7" s="49" t="s">
        <v>7</v>
      </c>
      <c r="D7" s="71">
        <v>1</v>
      </c>
      <c r="E7" s="71">
        <v>2</v>
      </c>
      <c r="F7" s="71">
        <v>3</v>
      </c>
      <c r="G7" s="71">
        <v>4</v>
      </c>
      <c r="H7" s="71">
        <v>5</v>
      </c>
      <c r="I7" s="71">
        <v>6</v>
      </c>
      <c r="J7" s="71">
        <v>7</v>
      </c>
      <c r="K7" s="50">
        <v>8</v>
      </c>
      <c r="L7" s="51"/>
      <c r="M7" s="52" t="s">
        <v>20</v>
      </c>
    </row>
    <row r="8" spans="1:13" ht="12.75">
      <c r="A8" s="76" t="s">
        <v>508</v>
      </c>
      <c r="B8" s="77">
        <v>7</v>
      </c>
      <c r="C8" s="78" t="s">
        <v>509</v>
      </c>
      <c r="D8" s="74" t="s">
        <v>510</v>
      </c>
      <c r="E8" s="79" t="s">
        <v>511</v>
      </c>
      <c r="F8" s="79" t="s">
        <v>927</v>
      </c>
      <c r="G8" s="79" t="s">
        <v>928</v>
      </c>
      <c r="H8" s="79" t="s">
        <v>1158</v>
      </c>
      <c r="I8" s="79" t="s">
        <v>664</v>
      </c>
      <c r="J8" s="79" t="s">
        <v>1337</v>
      </c>
      <c r="K8" s="141" t="s">
        <v>1338</v>
      </c>
      <c r="L8" s="146" t="s">
        <v>1597</v>
      </c>
      <c r="M8" s="152" t="s">
        <v>1620</v>
      </c>
    </row>
    <row r="9" spans="1:13" ht="12.75">
      <c r="A9" s="83" t="s">
        <v>75</v>
      </c>
      <c r="B9" s="84"/>
      <c r="C9" s="85" t="s">
        <v>79</v>
      </c>
      <c r="D9" s="149" t="s">
        <v>512</v>
      </c>
      <c r="E9" s="145" t="s">
        <v>513</v>
      </c>
      <c r="F9" s="145" t="s">
        <v>519</v>
      </c>
      <c r="G9" s="145" t="s">
        <v>519</v>
      </c>
      <c r="H9" s="145" t="s">
        <v>513</v>
      </c>
      <c r="I9" s="145" t="s">
        <v>1159</v>
      </c>
      <c r="J9" s="145" t="s">
        <v>513</v>
      </c>
      <c r="K9" s="143" t="s">
        <v>512</v>
      </c>
      <c r="L9" s="147"/>
      <c r="M9" s="154" t="s">
        <v>514</v>
      </c>
    </row>
    <row r="10" spans="1:13" ht="12.75">
      <c r="A10" s="76" t="s">
        <v>515</v>
      </c>
      <c r="B10" s="77">
        <v>8</v>
      </c>
      <c r="C10" s="78" t="s">
        <v>516</v>
      </c>
      <c r="D10" s="74" t="s">
        <v>517</v>
      </c>
      <c r="E10" s="79" t="s">
        <v>518</v>
      </c>
      <c r="F10" s="79" t="s">
        <v>929</v>
      </c>
      <c r="G10" s="79" t="s">
        <v>930</v>
      </c>
      <c r="H10" s="79" t="s">
        <v>1160</v>
      </c>
      <c r="I10" s="79" t="s">
        <v>1161</v>
      </c>
      <c r="J10" s="79" t="s">
        <v>1341</v>
      </c>
      <c r="K10" s="142" t="s">
        <v>950</v>
      </c>
      <c r="L10" s="148" t="s">
        <v>1597</v>
      </c>
      <c r="M10" s="153" t="s">
        <v>1621</v>
      </c>
    </row>
    <row r="11" spans="1:13" ht="12.75">
      <c r="A11" s="83" t="s">
        <v>75</v>
      </c>
      <c r="B11" s="84"/>
      <c r="C11" s="85" t="s">
        <v>84</v>
      </c>
      <c r="D11" s="75" t="s">
        <v>519</v>
      </c>
      <c r="E11" s="86" t="s">
        <v>519</v>
      </c>
      <c r="F11" s="86" t="s">
        <v>512</v>
      </c>
      <c r="G11" s="86" t="s">
        <v>512</v>
      </c>
      <c r="H11" s="86" t="s">
        <v>519</v>
      </c>
      <c r="I11" s="86" t="s">
        <v>650</v>
      </c>
      <c r="J11" s="86" t="s">
        <v>519</v>
      </c>
      <c r="K11" s="144" t="s">
        <v>513</v>
      </c>
      <c r="L11" s="148"/>
      <c r="M11" s="155" t="s">
        <v>1342</v>
      </c>
    </row>
    <row r="12" spans="1:13" ht="12.75">
      <c r="A12" s="76" t="s">
        <v>520</v>
      </c>
      <c r="B12" s="77">
        <v>10</v>
      </c>
      <c r="C12" s="78" t="s">
        <v>521</v>
      </c>
      <c r="D12" s="149" t="s">
        <v>522</v>
      </c>
      <c r="E12" s="145" t="s">
        <v>523</v>
      </c>
      <c r="F12" s="145" t="s">
        <v>925</v>
      </c>
      <c r="G12" s="145" t="s">
        <v>926</v>
      </c>
      <c r="H12" s="145" t="s">
        <v>1156</v>
      </c>
      <c r="I12" s="145" t="s">
        <v>710</v>
      </c>
      <c r="J12" s="145" t="s">
        <v>1339</v>
      </c>
      <c r="K12" s="143" t="s">
        <v>1340</v>
      </c>
      <c r="L12" s="146" t="s">
        <v>1608</v>
      </c>
      <c r="M12" s="152" t="s">
        <v>1622</v>
      </c>
    </row>
    <row r="13" spans="1:13" ht="12.75">
      <c r="A13" s="83" t="s">
        <v>75</v>
      </c>
      <c r="B13" s="84"/>
      <c r="C13" s="85" t="s">
        <v>95</v>
      </c>
      <c r="D13" s="149" t="s">
        <v>513</v>
      </c>
      <c r="E13" s="145" t="s">
        <v>639</v>
      </c>
      <c r="F13" s="145" t="s">
        <v>513</v>
      </c>
      <c r="G13" s="145" t="s">
        <v>513</v>
      </c>
      <c r="H13" s="145" t="s">
        <v>512</v>
      </c>
      <c r="I13" s="145" t="s">
        <v>1157</v>
      </c>
      <c r="J13" s="145" t="s">
        <v>512</v>
      </c>
      <c r="K13" s="143" t="s">
        <v>519</v>
      </c>
      <c r="L13" s="147"/>
      <c r="M13" s="154" t="s">
        <v>1623</v>
      </c>
    </row>
    <row r="14" spans="1:13" ht="12.75">
      <c r="A14" s="76" t="s">
        <v>524</v>
      </c>
      <c r="B14" s="77">
        <v>38</v>
      </c>
      <c r="C14" s="78" t="s">
        <v>584</v>
      </c>
      <c r="D14" s="74" t="s">
        <v>651</v>
      </c>
      <c r="E14" s="79" t="s">
        <v>531</v>
      </c>
      <c r="F14" s="79" t="s">
        <v>937</v>
      </c>
      <c r="G14" s="79" t="s">
        <v>557</v>
      </c>
      <c r="H14" s="79" t="s">
        <v>1165</v>
      </c>
      <c r="I14" s="79" t="s">
        <v>1008</v>
      </c>
      <c r="J14" s="79" t="s">
        <v>1343</v>
      </c>
      <c r="K14" s="142" t="s">
        <v>1344</v>
      </c>
      <c r="L14" s="148"/>
      <c r="M14" s="153" t="s">
        <v>1345</v>
      </c>
    </row>
    <row r="15" spans="1:13" ht="12.75">
      <c r="A15" s="83" t="s">
        <v>110</v>
      </c>
      <c r="B15" s="84"/>
      <c r="C15" s="85" t="s">
        <v>245</v>
      </c>
      <c r="D15" s="75" t="s">
        <v>742</v>
      </c>
      <c r="E15" s="86" t="s">
        <v>743</v>
      </c>
      <c r="F15" s="86" t="s">
        <v>640</v>
      </c>
      <c r="G15" s="86" t="s">
        <v>528</v>
      </c>
      <c r="H15" s="86" t="s">
        <v>535</v>
      </c>
      <c r="I15" s="86" t="s">
        <v>513</v>
      </c>
      <c r="J15" s="86" t="s">
        <v>528</v>
      </c>
      <c r="K15" s="144" t="s">
        <v>528</v>
      </c>
      <c r="L15" s="147"/>
      <c r="M15" s="154" t="s">
        <v>1624</v>
      </c>
    </row>
    <row r="16" spans="1:13" ht="12.75">
      <c r="A16" s="76" t="s">
        <v>641</v>
      </c>
      <c r="B16" s="77">
        <v>35</v>
      </c>
      <c r="C16" s="78" t="s">
        <v>581</v>
      </c>
      <c r="D16" s="149" t="s">
        <v>642</v>
      </c>
      <c r="E16" s="145" t="s">
        <v>643</v>
      </c>
      <c r="F16" s="145" t="s">
        <v>931</v>
      </c>
      <c r="G16" s="145" t="s">
        <v>932</v>
      </c>
      <c r="H16" s="145" t="s">
        <v>1162</v>
      </c>
      <c r="I16" s="145" t="s">
        <v>1163</v>
      </c>
      <c r="J16" s="145" t="s">
        <v>1346</v>
      </c>
      <c r="K16" s="150" t="s">
        <v>1347</v>
      </c>
      <c r="L16" s="81"/>
      <c r="M16" s="82" t="s">
        <v>1348</v>
      </c>
    </row>
    <row r="17" spans="1:13" ht="12.75">
      <c r="A17" s="83" t="s">
        <v>110</v>
      </c>
      <c r="B17" s="84"/>
      <c r="C17" s="85" t="s">
        <v>229</v>
      </c>
      <c r="D17" s="75" t="s">
        <v>535</v>
      </c>
      <c r="E17" s="86" t="s">
        <v>644</v>
      </c>
      <c r="F17" s="86" t="s">
        <v>528</v>
      </c>
      <c r="G17" s="86" t="s">
        <v>640</v>
      </c>
      <c r="H17" s="86" t="s">
        <v>1019</v>
      </c>
      <c r="I17" s="86" t="s">
        <v>1164</v>
      </c>
      <c r="J17" s="86" t="s">
        <v>759</v>
      </c>
      <c r="K17" s="87" t="s">
        <v>535</v>
      </c>
      <c r="L17" s="88"/>
      <c r="M17" s="89" t="s">
        <v>1625</v>
      </c>
    </row>
    <row r="18" spans="1:13" ht="12.75">
      <c r="A18" s="76" t="s">
        <v>936</v>
      </c>
      <c r="B18" s="77">
        <v>37</v>
      </c>
      <c r="C18" s="78" t="s">
        <v>583</v>
      </c>
      <c r="D18" s="74" t="s">
        <v>648</v>
      </c>
      <c r="E18" s="79" t="s">
        <v>649</v>
      </c>
      <c r="F18" s="79" t="s">
        <v>938</v>
      </c>
      <c r="G18" s="79" t="s">
        <v>939</v>
      </c>
      <c r="H18" s="79" t="s">
        <v>1166</v>
      </c>
      <c r="I18" s="79" t="s">
        <v>815</v>
      </c>
      <c r="J18" s="79" t="s">
        <v>1351</v>
      </c>
      <c r="K18" s="80" t="s">
        <v>1071</v>
      </c>
      <c r="L18" s="81"/>
      <c r="M18" s="82" t="s">
        <v>1352</v>
      </c>
    </row>
    <row r="19" spans="1:13" ht="12.75">
      <c r="A19" s="83" t="s">
        <v>110</v>
      </c>
      <c r="B19" s="84"/>
      <c r="C19" s="85" t="s">
        <v>239</v>
      </c>
      <c r="D19" s="75" t="s">
        <v>738</v>
      </c>
      <c r="E19" s="86" t="s">
        <v>650</v>
      </c>
      <c r="F19" s="86" t="s">
        <v>753</v>
      </c>
      <c r="G19" s="86" t="s">
        <v>535</v>
      </c>
      <c r="H19" s="86" t="s">
        <v>640</v>
      </c>
      <c r="I19" s="86" t="s">
        <v>1167</v>
      </c>
      <c r="J19" s="86" t="s">
        <v>747</v>
      </c>
      <c r="K19" s="87" t="s">
        <v>747</v>
      </c>
      <c r="L19" s="88"/>
      <c r="M19" s="89" t="s">
        <v>1626</v>
      </c>
    </row>
    <row r="20" spans="1:13" ht="12.75">
      <c r="A20" s="76" t="s">
        <v>1168</v>
      </c>
      <c r="B20" s="77">
        <v>16</v>
      </c>
      <c r="C20" s="78" t="s">
        <v>525</v>
      </c>
      <c r="D20" s="74" t="s">
        <v>526</v>
      </c>
      <c r="E20" s="79" t="s">
        <v>527</v>
      </c>
      <c r="F20" s="79" t="s">
        <v>933</v>
      </c>
      <c r="G20" s="79" t="s">
        <v>934</v>
      </c>
      <c r="H20" s="79" t="s">
        <v>1169</v>
      </c>
      <c r="I20" s="79" t="s">
        <v>1170</v>
      </c>
      <c r="J20" s="79" t="s">
        <v>1156</v>
      </c>
      <c r="K20" s="80" t="s">
        <v>1349</v>
      </c>
      <c r="L20" s="81" t="s">
        <v>1597</v>
      </c>
      <c r="M20" s="82" t="s">
        <v>1627</v>
      </c>
    </row>
    <row r="21" spans="1:13" ht="12.75">
      <c r="A21" s="83" t="s">
        <v>110</v>
      </c>
      <c r="B21" s="84"/>
      <c r="C21" s="85" t="s">
        <v>125</v>
      </c>
      <c r="D21" s="75" t="s">
        <v>528</v>
      </c>
      <c r="E21" s="86" t="s">
        <v>640</v>
      </c>
      <c r="F21" s="86" t="s">
        <v>1014</v>
      </c>
      <c r="G21" s="86" t="s">
        <v>935</v>
      </c>
      <c r="H21" s="86" t="s">
        <v>1171</v>
      </c>
      <c r="I21" s="86" t="s">
        <v>1172</v>
      </c>
      <c r="J21" s="86" t="s">
        <v>535</v>
      </c>
      <c r="K21" s="87" t="s">
        <v>640</v>
      </c>
      <c r="L21" s="88"/>
      <c r="M21" s="89" t="s">
        <v>1350</v>
      </c>
    </row>
    <row r="22" spans="1:13" ht="12.75">
      <c r="A22" s="76" t="s">
        <v>1173</v>
      </c>
      <c r="B22" s="77">
        <v>73</v>
      </c>
      <c r="C22" s="78" t="s">
        <v>619</v>
      </c>
      <c r="D22" s="74" t="s">
        <v>734</v>
      </c>
      <c r="E22" s="79" t="s">
        <v>735</v>
      </c>
      <c r="F22" s="79" t="s">
        <v>1015</v>
      </c>
      <c r="G22" s="79" t="s">
        <v>1016</v>
      </c>
      <c r="H22" s="79" t="s">
        <v>1174</v>
      </c>
      <c r="I22" s="79" t="s">
        <v>673</v>
      </c>
      <c r="J22" s="79" t="s">
        <v>1353</v>
      </c>
      <c r="K22" s="80" t="s">
        <v>1354</v>
      </c>
      <c r="L22" s="81"/>
      <c r="M22" s="82" t="s">
        <v>1355</v>
      </c>
    </row>
    <row r="23" spans="1:13" ht="12.75">
      <c r="A23" s="83" t="s">
        <v>98</v>
      </c>
      <c r="B23" s="84"/>
      <c r="C23" s="85" t="s">
        <v>382</v>
      </c>
      <c r="D23" s="75" t="s">
        <v>736</v>
      </c>
      <c r="E23" s="86" t="s">
        <v>647</v>
      </c>
      <c r="F23" s="86" t="s">
        <v>951</v>
      </c>
      <c r="G23" s="86" t="s">
        <v>946</v>
      </c>
      <c r="H23" s="86" t="s">
        <v>737</v>
      </c>
      <c r="I23" s="86" t="s">
        <v>1175</v>
      </c>
      <c r="J23" s="86" t="s">
        <v>1356</v>
      </c>
      <c r="K23" s="87" t="s">
        <v>1183</v>
      </c>
      <c r="L23" s="88"/>
      <c r="M23" s="89" t="s">
        <v>1628</v>
      </c>
    </row>
    <row r="24" spans="1:13" ht="12.75">
      <c r="A24" s="76" t="s">
        <v>1176</v>
      </c>
      <c r="B24" s="77">
        <v>67</v>
      </c>
      <c r="C24" s="78" t="s">
        <v>613</v>
      </c>
      <c r="D24" s="74" t="s">
        <v>756</v>
      </c>
      <c r="E24" s="79" t="s">
        <v>757</v>
      </c>
      <c r="F24" s="79" t="s">
        <v>1017</v>
      </c>
      <c r="G24" s="79" t="s">
        <v>1018</v>
      </c>
      <c r="H24" s="79" t="s">
        <v>1177</v>
      </c>
      <c r="I24" s="79" t="s">
        <v>683</v>
      </c>
      <c r="J24" s="79" t="s">
        <v>1358</v>
      </c>
      <c r="K24" s="80" t="s">
        <v>542</v>
      </c>
      <c r="L24" s="81" t="s">
        <v>1597</v>
      </c>
      <c r="M24" s="82" t="s">
        <v>1629</v>
      </c>
    </row>
    <row r="25" spans="1:13" ht="12.75">
      <c r="A25" s="83" t="s">
        <v>110</v>
      </c>
      <c r="B25" s="84"/>
      <c r="C25" s="85" t="s">
        <v>382</v>
      </c>
      <c r="D25" s="75" t="s">
        <v>758</v>
      </c>
      <c r="E25" s="86" t="s">
        <v>759</v>
      </c>
      <c r="F25" s="86" t="s">
        <v>1019</v>
      </c>
      <c r="G25" s="86" t="s">
        <v>1019</v>
      </c>
      <c r="H25" s="86" t="s">
        <v>528</v>
      </c>
      <c r="I25" s="86" t="s">
        <v>1178</v>
      </c>
      <c r="J25" s="86" t="s">
        <v>1172</v>
      </c>
      <c r="K25" s="87" t="s">
        <v>759</v>
      </c>
      <c r="L25" s="88"/>
      <c r="M25" s="89" t="s">
        <v>1357</v>
      </c>
    </row>
    <row r="26" spans="1:13" ht="12.75">
      <c r="A26" s="76" t="s">
        <v>1359</v>
      </c>
      <c r="B26" s="77">
        <v>17</v>
      </c>
      <c r="C26" s="78" t="s">
        <v>563</v>
      </c>
      <c r="D26" s="74" t="s">
        <v>645</v>
      </c>
      <c r="E26" s="79" t="s">
        <v>646</v>
      </c>
      <c r="F26" s="79" t="s">
        <v>943</v>
      </c>
      <c r="G26" s="79" t="s">
        <v>944</v>
      </c>
      <c r="H26" s="79" t="s">
        <v>1017</v>
      </c>
      <c r="I26" s="79" t="s">
        <v>1182</v>
      </c>
      <c r="J26" s="79" t="s">
        <v>1360</v>
      </c>
      <c r="K26" s="80" t="s">
        <v>1361</v>
      </c>
      <c r="L26" s="81"/>
      <c r="M26" s="82" t="s">
        <v>1362</v>
      </c>
    </row>
    <row r="27" spans="1:13" ht="12.75">
      <c r="A27" s="83" t="s">
        <v>128</v>
      </c>
      <c r="B27" s="84"/>
      <c r="C27" s="85" t="s">
        <v>131</v>
      </c>
      <c r="D27" s="75" t="s">
        <v>549</v>
      </c>
      <c r="E27" s="86" t="s">
        <v>737</v>
      </c>
      <c r="F27" s="86" t="s">
        <v>975</v>
      </c>
      <c r="G27" s="86" t="s">
        <v>737</v>
      </c>
      <c r="H27" s="86" t="s">
        <v>1183</v>
      </c>
      <c r="I27" s="86" t="s">
        <v>1184</v>
      </c>
      <c r="J27" s="86" t="s">
        <v>1363</v>
      </c>
      <c r="K27" s="87" t="s">
        <v>1190</v>
      </c>
      <c r="L27" s="88"/>
      <c r="M27" s="89" t="s">
        <v>1630</v>
      </c>
    </row>
    <row r="28" spans="1:13" ht="12.75">
      <c r="A28" s="76" t="s">
        <v>1364</v>
      </c>
      <c r="B28" s="77">
        <v>14</v>
      </c>
      <c r="C28" s="78" t="s">
        <v>532</v>
      </c>
      <c r="D28" s="74" t="s">
        <v>533</v>
      </c>
      <c r="E28" s="79" t="s">
        <v>534</v>
      </c>
      <c r="F28" s="79" t="s">
        <v>947</v>
      </c>
      <c r="G28" s="79" t="s">
        <v>948</v>
      </c>
      <c r="H28" s="79" t="s">
        <v>642</v>
      </c>
      <c r="I28" s="79" t="s">
        <v>1186</v>
      </c>
      <c r="J28" s="79" t="s">
        <v>1365</v>
      </c>
      <c r="K28" s="80" t="s">
        <v>812</v>
      </c>
      <c r="L28" s="81"/>
      <c r="M28" s="82" t="s">
        <v>1366</v>
      </c>
    </row>
    <row r="29" spans="1:13" ht="12.75">
      <c r="A29" s="83" t="s">
        <v>110</v>
      </c>
      <c r="B29" s="84"/>
      <c r="C29" s="85" t="s">
        <v>113</v>
      </c>
      <c r="D29" s="75" t="s">
        <v>698</v>
      </c>
      <c r="E29" s="86" t="s">
        <v>748</v>
      </c>
      <c r="F29" s="86" t="s">
        <v>935</v>
      </c>
      <c r="G29" s="86" t="s">
        <v>699</v>
      </c>
      <c r="H29" s="86" t="s">
        <v>1067</v>
      </c>
      <c r="I29" s="86" t="s">
        <v>1047</v>
      </c>
      <c r="J29" s="86" t="s">
        <v>1367</v>
      </c>
      <c r="K29" s="87" t="s">
        <v>1172</v>
      </c>
      <c r="L29" s="88"/>
      <c r="M29" s="89" t="s">
        <v>1631</v>
      </c>
    </row>
    <row r="30" spans="1:13" ht="12.75">
      <c r="A30" s="76" t="s">
        <v>1368</v>
      </c>
      <c r="B30" s="77">
        <v>19</v>
      </c>
      <c r="C30" s="78" t="s">
        <v>565</v>
      </c>
      <c r="D30" s="74" t="s">
        <v>661</v>
      </c>
      <c r="E30" s="79" t="s">
        <v>662</v>
      </c>
      <c r="F30" s="79" t="s">
        <v>957</v>
      </c>
      <c r="G30" s="79" t="s">
        <v>649</v>
      </c>
      <c r="H30" s="79" t="s">
        <v>1187</v>
      </c>
      <c r="I30" s="79" t="s">
        <v>997</v>
      </c>
      <c r="J30" s="79" t="s">
        <v>1194</v>
      </c>
      <c r="K30" s="80" t="s">
        <v>1008</v>
      </c>
      <c r="L30" s="81"/>
      <c r="M30" s="82" t="s">
        <v>1369</v>
      </c>
    </row>
    <row r="31" spans="1:13" ht="12.75">
      <c r="A31" s="83" t="s">
        <v>128</v>
      </c>
      <c r="B31" s="84"/>
      <c r="C31" s="85" t="s">
        <v>107</v>
      </c>
      <c r="D31" s="75" t="s">
        <v>707</v>
      </c>
      <c r="E31" s="86" t="s">
        <v>767</v>
      </c>
      <c r="F31" s="86" t="s">
        <v>954</v>
      </c>
      <c r="G31" s="86" t="s">
        <v>953</v>
      </c>
      <c r="H31" s="86" t="s">
        <v>1188</v>
      </c>
      <c r="I31" s="86" t="s">
        <v>647</v>
      </c>
      <c r="J31" s="86" t="s">
        <v>1370</v>
      </c>
      <c r="K31" s="87" t="s">
        <v>647</v>
      </c>
      <c r="L31" s="88"/>
      <c r="M31" s="89" t="s">
        <v>1632</v>
      </c>
    </row>
    <row r="32" spans="1:13" ht="12.75">
      <c r="A32" s="76" t="s">
        <v>1371</v>
      </c>
      <c r="B32" s="77">
        <v>12</v>
      </c>
      <c r="C32" s="78" t="s">
        <v>529</v>
      </c>
      <c r="D32" s="74" t="s">
        <v>530</v>
      </c>
      <c r="E32" s="79" t="s">
        <v>531</v>
      </c>
      <c r="F32" s="79" t="s">
        <v>941</v>
      </c>
      <c r="G32" s="79" t="s">
        <v>942</v>
      </c>
      <c r="H32" s="79" t="s">
        <v>1179</v>
      </c>
      <c r="I32" s="79" t="s">
        <v>1180</v>
      </c>
      <c r="J32" s="79" t="s">
        <v>1377</v>
      </c>
      <c r="K32" s="80" t="s">
        <v>714</v>
      </c>
      <c r="L32" s="81"/>
      <c r="M32" s="82" t="s">
        <v>1378</v>
      </c>
    </row>
    <row r="33" spans="1:13" ht="12.75">
      <c r="A33" s="83" t="s">
        <v>98</v>
      </c>
      <c r="B33" s="84"/>
      <c r="C33" s="85" t="s">
        <v>107</v>
      </c>
      <c r="D33" s="75" t="s">
        <v>744</v>
      </c>
      <c r="E33" s="86" t="s">
        <v>745</v>
      </c>
      <c r="F33" s="86" t="s">
        <v>946</v>
      </c>
      <c r="G33" s="86" t="s">
        <v>539</v>
      </c>
      <c r="H33" s="86" t="s">
        <v>953</v>
      </c>
      <c r="I33" s="86" t="s">
        <v>1181</v>
      </c>
      <c r="J33" s="86" t="s">
        <v>1379</v>
      </c>
      <c r="K33" s="87" t="s">
        <v>750</v>
      </c>
      <c r="L33" s="88"/>
      <c r="M33" s="89" t="s">
        <v>1633</v>
      </c>
    </row>
    <row r="34" spans="1:13" ht="12.75">
      <c r="A34" s="76" t="s">
        <v>1376</v>
      </c>
      <c r="B34" s="77">
        <v>29</v>
      </c>
      <c r="C34" s="78" t="s">
        <v>575</v>
      </c>
      <c r="D34" s="74" t="s">
        <v>653</v>
      </c>
      <c r="E34" s="79" t="s">
        <v>654</v>
      </c>
      <c r="F34" s="79" t="s">
        <v>651</v>
      </c>
      <c r="G34" s="79" t="s">
        <v>952</v>
      </c>
      <c r="H34" s="79" t="s">
        <v>522</v>
      </c>
      <c r="I34" s="79" t="s">
        <v>1189</v>
      </c>
      <c r="J34" s="79" t="s">
        <v>1351</v>
      </c>
      <c r="K34" s="80" t="s">
        <v>1380</v>
      </c>
      <c r="L34" s="81"/>
      <c r="M34" s="82" t="s">
        <v>1381</v>
      </c>
    </row>
    <row r="35" spans="1:13" ht="12.75">
      <c r="A35" s="83" t="s">
        <v>128</v>
      </c>
      <c r="B35" s="84"/>
      <c r="C35" s="85" t="s">
        <v>201</v>
      </c>
      <c r="D35" s="75" t="s">
        <v>749</v>
      </c>
      <c r="E35" s="86" t="s">
        <v>691</v>
      </c>
      <c r="F35" s="86" t="s">
        <v>969</v>
      </c>
      <c r="G35" s="86" t="s">
        <v>985</v>
      </c>
      <c r="H35" s="86" t="s">
        <v>1175</v>
      </c>
      <c r="I35" s="86" t="s">
        <v>1190</v>
      </c>
      <c r="J35" s="86" t="s">
        <v>946</v>
      </c>
      <c r="K35" s="87" t="s">
        <v>1382</v>
      </c>
      <c r="L35" s="88"/>
      <c r="M35" s="89" t="s">
        <v>1634</v>
      </c>
    </row>
    <row r="36" spans="1:13" ht="12.75">
      <c r="A36" s="76" t="s">
        <v>1635</v>
      </c>
      <c r="B36" s="77">
        <v>9</v>
      </c>
      <c r="C36" s="78" t="s">
        <v>543</v>
      </c>
      <c r="D36" s="74" t="s">
        <v>544</v>
      </c>
      <c r="E36" s="79" t="s">
        <v>545</v>
      </c>
      <c r="F36" s="79" t="s">
        <v>960</v>
      </c>
      <c r="G36" s="79" t="s">
        <v>961</v>
      </c>
      <c r="H36" s="79" t="s">
        <v>1193</v>
      </c>
      <c r="I36" s="79" t="s">
        <v>1182</v>
      </c>
      <c r="J36" s="79" t="s">
        <v>1383</v>
      </c>
      <c r="K36" s="80" t="s">
        <v>666</v>
      </c>
      <c r="L36" s="81"/>
      <c r="M36" s="82" t="s">
        <v>1384</v>
      </c>
    </row>
    <row r="37" spans="1:13" ht="12.75">
      <c r="A37" s="83" t="s">
        <v>75</v>
      </c>
      <c r="B37" s="84"/>
      <c r="C37" s="85" t="s">
        <v>89</v>
      </c>
      <c r="D37" s="75" t="s">
        <v>771</v>
      </c>
      <c r="E37" s="86" t="s">
        <v>772</v>
      </c>
      <c r="F37" s="86" t="s">
        <v>1033</v>
      </c>
      <c r="G37" s="86" t="s">
        <v>1034</v>
      </c>
      <c r="H37" s="86" t="s">
        <v>762</v>
      </c>
      <c r="I37" s="86" t="s">
        <v>762</v>
      </c>
      <c r="J37" s="86" t="s">
        <v>935</v>
      </c>
      <c r="K37" s="87" t="s">
        <v>1022</v>
      </c>
      <c r="L37" s="88"/>
      <c r="M37" s="89" t="s">
        <v>1636</v>
      </c>
    </row>
    <row r="38" spans="1:13" ht="12.75">
      <c r="A38" s="76" t="s">
        <v>1637</v>
      </c>
      <c r="B38" s="77">
        <v>11</v>
      </c>
      <c r="C38" s="78" t="s">
        <v>536</v>
      </c>
      <c r="D38" s="74" t="s">
        <v>537</v>
      </c>
      <c r="E38" s="79" t="s">
        <v>538</v>
      </c>
      <c r="F38" s="79" t="s">
        <v>949</v>
      </c>
      <c r="G38" s="79" t="s">
        <v>950</v>
      </c>
      <c r="H38" s="79" t="s">
        <v>1179</v>
      </c>
      <c r="I38" s="79" t="s">
        <v>1185</v>
      </c>
      <c r="J38" s="79" t="s">
        <v>1372</v>
      </c>
      <c r="K38" s="80" t="s">
        <v>1373</v>
      </c>
      <c r="L38" s="81" t="s">
        <v>1597</v>
      </c>
      <c r="M38" s="82" t="s">
        <v>1638</v>
      </c>
    </row>
    <row r="39" spans="1:13" ht="12.75">
      <c r="A39" s="83" t="s">
        <v>98</v>
      </c>
      <c r="B39" s="84"/>
      <c r="C39" s="85" t="s">
        <v>102</v>
      </c>
      <c r="D39" s="75" t="s">
        <v>762</v>
      </c>
      <c r="E39" s="86" t="s">
        <v>763</v>
      </c>
      <c r="F39" s="86" t="s">
        <v>1024</v>
      </c>
      <c r="G39" s="86" t="s">
        <v>751</v>
      </c>
      <c r="H39" s="86" t="s">
        <v>953</v>
      </c>
      <c r="I39" s="86" t="s">
        <v>745</v>
      </c>
      <c r="J39" s="86" t="s">
        <v>1374</v>
      </c>
      <c r="K39" s="87" t="s">
        <v>1188</v>
      </c>
      <c r="L39" s="88"/>
      <c r="M39" s="89" t="s">
        <v>1375</v>
      </c>
    </row>
    <row r="40" spans="1:13" ht="12.75">
      <c r="A40" s="76" t="s">
        <v>1385</v>
      </c>
      <c r="B40" s="77">
        <v>36</v>
      </c>
      <c r="C40" s="78" t="s">
        <v>582</v>
      </c>
      <c r="D40" s="74" t="s">
        <v>648</v>
      </c>
      <c r="E40" s="79" t="s">
        <v>652</v>
      </c>
      <c r="F40" s="79" t="s">
        <v>977</v>
      </c>
      <c r="G40" s="79" t="s">
        <v>978</v>
      </c>
      <c r="H40" s="79" t="s">
        <v>1194</v>
      </c>
      <c r="I40" s="79" t="s">
        <v>552</v>
      </c>
      <c r="J40" s="79" t="s">
        <v>1386</v>
      </c>
      <c r="K40" s="80" t="s">
        <v>1387</v>
      </c>
      <c r="L40" s="81"/>
      <c r="M40" s="82" t="s">
        <v>1388</v>
      </c>
    </row>
    <row r="41" spans="1:13" ht="12.75">
      <c r="A41" s="83" t="s">
        <v>110</v>
      </c>
      <c r="B41" s="84"/>
      <c r="C41" s="85" t="s">
        <v>229</v>
      </c>
      <c r="D41" s="75" t="s">
        <v>738</v>
      </c>
      <c r="E41" s="86" t="s">
        <v>747</v>
      </c>
      <c r="F41" s="86" t="s">
        <v>1046</v>
      </c>
      <c r="G41" s="86" t="s">
        <v>1047</v>
      </c>
      <c r="H41" s="86" t="s">
        <v>1195</v>
      </c>
      <c r="I41" s="86" t="s">
        <v>639</v>
      </c>
      <c r="J41" s="86" t="s">
        <v>640</v>
      </c>
      <c r="K41" s="87" t="s">
        <v>940</v>
      </c>
      <c r="L41" s="88"/>
      <c r="M41" s="89" t="s">
        <v>1639</v>
      </c>
    </row>
    <row r="42" spans="1:13" ht="12.75">
      <c r="A42" s="76" t="s">
        <v>1857</v>
      </c>
      <c r="B42" s="77">
        <v>2</v>
      </c>
      <c r="C42" s="78" t="s">
        <v>546</v>
      </c>
      <c r="D42" s="74" t="s">
        <v>547</v>
      </c>
      <c r="E42" s="79" t="s">
        <v>548</v>
      </c>
      <c r="F42" s="79" t="s">
        <v>967</v>
      </c>
      <c r="G42" s="79" t="s">
        <v>968</v>
      </c>
      <c r="H42" s="79" t="s">
        <v>530</v>
      </c>
      <c r="I42" s="79" t="s">
        <v>1215</v>
      </c>
      <c r="J42" s="79" t="s">
        <v>929</v>
      </c>
      <c r="K42" s="80" t="s">
        <v>1006</v>
      </c>
      <c r="L42" s="81"/>
      <c r="M42" s="82" t="s">
        <v>1395</v>
      </c>
    </row>
    <row r="43" spans="1:13" ht="12.75">
      <c r="A43" s="83" t="s">
        <v>40</v>
      </c>
      <c r="B43" s="84"/>
      <c r="C43" s="85" t="s">
        <v>51</v>
      </c>
      <c r="D43" s="75" t="s">
        <v>773</v>
      </c>
      <c r="E43" s="86" t="s">
        <v>774</v>
      </c>
      <c r="F43" s="86" t="s">
        <v>1038</v>
      </c>
      <c r="G43" s="86" t="s">
        <v>1039</v>
      </c>
      <c r="H43" s="86" t="s">
        <v>1216</v>
      </c>
      <c r="I43" s="86" t="s">
        <v>1068</v>
      </c>
      <c r="J43" s="86" t="s">
        <v>1396</v>
      </c>
      <c r="K43" s="87" t="s">
        <v>1397</v>
      </c>
      <c r="L43" s="88"/>
      <c r="M43" s="89" t="s">
        <v>1640</v>
      </c>
    </row>
    <row r="44" spans="1:13" ht="12.75">
      <c r="A44" s="76" t="s">
        <v>1858</v>
      </c>
      <c r="B44" s="77">
        <v>3</v>
      </c>
      <c r="C44" s="78" t="s">
        <v>553</v>
      </c>
      <c r="D44" s="74" t="s">
        <v>554</v>
      </c>
      <c r="E44" s="79" t="s">
        <v>555</v>
      </c>
      <c r="F44" s="79" t="s">
        <v>974</v>
      </c>
      <c r="G44" s="79" t="s">
        <v>802</v>
      </c>
      <c r="H44" s="79" t="s">
        <v>1222</v>
      </c>
      <c r="I44" s="79" t="s">
        <v>1223</v>
      </c>
      <c r="J44" s="79" t="s">
        <v>1398</v>
      </c>
      <c r="K44" s="80" t="s">
        <v>1399</v>
      </c>
      <c r="L44" s="81"/>
      <c r="M44" s="82" t="s">
        <v>1400</v>
      </c>
    </row>
    <row r="45" spans="1:13" ht="12.75">
      <c r="A45" s="83" t="s">
        <v>40</v>
      </c>
      <c r="B45" s="84"/>
      <c r="C45" s="85" t="s">
        <v>56</v>
      </c>
      <c r="D45" s="75" t="s">
        <v>794</v>
      </c>
      <c r="E45" s="86" t="s">
        <v>863</v>
      </c>
      <c r="F45" s="86" t="s">
        <v>945</v>
      </c>
      <c r="G45" s="86" t="s">
        <v>695</v>
      </c>
      <c r="H45" s="86" t="s">
        <v>1224</v>
      </c>
      <c r="I45" s="86" t="s">
        <v>1225</v>
      </c>
      <c r="J45" s="86" t="s">
        <v>1184</v>
      </c>
      <c r="K45" s="87" t="s">
        <v>1356</v>
      </c>
      <c r="L45" s="88"/>
      <c r="M45" s="89" t="s">
        <v>1641</v>
      </c>
    </row>
    <row r="46" spans="1:13" ht="12.75">
      <c r="A46" s="76" t="s">
        <v>1859</v>
      </c>
      <c r="B46" s="77">
        <v>24</v>
      </c>
      <c r="C46" s="78" t="s">
        <v>570</v>
      </c>
      <c r="D46" s="74" t="s">
        <v>663</v>
      </c>
      <c r="E46" s="79" t="s">
        <v>664</v>
      </c>
      <c r="F46" s="79" t="s">
        <v>964</v>
      </c>
      <c r="G46" s="79" t="s">
        <v>965</v>
      </c>
      <c r="H46" s="79" t="s">
        <v>1207</v>
      </c>
      <c r="I46" s="79" t="s">
        <v>1208</v>
      </c>
      <c r="J46" s="79" t="s">
        <v>1377</v>
      </c>
      <c r="K46" s="80" t="s">
        <v>1219</v>
      </c>
      <c r="L46" s="81"/>
      <c r="M46" s="82" t="s">
        <v>1401</v>
      </c>
    </row>
    <row r="47" spans="1:13" ht="12.75">
      <c r="A47" s="83" t="s">
        <v>169</v>
      </c>
      <c r="B47" s="84"/>
      <c r="C47" s="85" t="s">
        <v>173</v>
      </c>
      <c r="D47" s="75" t="s">
        <v>768</v>
      </c>
      <c r="E47" s="86" t="s">
        <v>674</v>
      </c>
      <c r="F47" s="86" t="s">
        <v>1037</v>
      </c>
      <c r="G47" s="86" t="s">
        <v>995</v>
      </c>
      <c r="H47" s="86" t="s">
        <v>773</v>
      </c>
      <c r="I47" s="86" t="s">
        <v>966</v>
      </c>
      <c r="J47" s="86" t="s">
        <v>1402</v>
      </c>
      <c r="K47" s="87" t="s">
        <v>794</v>
      </c>
      <c r="L47" s="88"/>
      <c r="M47" s="89" t="s">
        <v>1642</v>
      </c>
    </row>
    <row r="48" spans="1:13" ht="12.75">
      <c r="A48" s="76" t="s">
        <v>1860</v>
      </c>
      <c r="B48" s="77">
        <v>59</v>
      </c>
      <c r="C48" s="78" t="s">
        <v>605</v>
      </c>
      <c r="D48" s="74" t="s">
        <v>712</v>
      </c>
      <c r="E48" s="79" t="s">
        <v>709</v>
      </c>
      <c r="F48" s="79" t="s">
        <v>1049</v>
      </c>
      <c r="G48" s="79" t="s">
        <v>1050</v>
      </c>
      <c r="H48" s="79" t="s">
        <v>937</v>
      </c>
      <c r="I48" s="79" t="s">
        <v>1219</v>
      </c>
      <c r="J48" s="79" t="s">
        <v>1407</v>
      </c>
      <c r="K48" s="80" t="s">
        <v>673</v>
      </c>
      <c r="L48" s="81"/>
      <c r="M48" s="82" t="s">
        <v>1408</v>
      </c>
    </row>
    <row r="49" spans="1:13" ht="12.75">
      <c r="A49" s="83" t="s">
        <v>98</v>
      </c>
      <c r="B49" s="84"/>
      <c r="C49" s="85" t="s">
        <v>107</v>
      </c>
      <c r="D49" s="75" t="s">
        <v>800</v>
      </c>
      <c r="E49" s="86" t="s">
        <v>801</v>
      </c>
      <c r="F49" s="86" t="s">
        <v>1051</v>
      </c>
      <c r="G49" s="86" t="s">
        <v>1052</v>
      </c>
      <c r="H49" s="86" t="s">
        <v>1220</v>
      </c>
      <c r="I49" s="86" t="s">
        <v>1221</v>
      </c>
      <c r="J49" s="86" t="s">
        <v>1409</v>
      </c>
      <c r="K49" s="87" t="s">
        <v>767</v>
      </c>
      <c r="L49" s="88"/>
      <c r="M49" s="89" t="s">
        <v>1643</v>
      </c>
    </row>
    <row r="50" spans="1:13" ht="12.75">
      <c r="A50" s="76" t="s">
        <v>1861</v>
      </c>
      <c r="B50" s="77">
        <v>74</v>
      </c>
      <c r="C50" s="78" t="s">
        <v>620</v>
      </c>
      <c r="D50" s="74" t="s">
        <v>779</v>
      </c>
      <c r="E50" s="79" t="s">
        <v>721</v>
      </c>
      <c r="F50" s="79" t="s">
        <v>675</v>
      </c>
      <c r="G50" s="79" t="s">
        <v>1059</v>
      </c>
      <c r="H50" s="79" t="s">
        <v>1217</v>
      </c>
      <c r="I50" s="79" t="s">
        <v>873</v>
      </c>
      <c r="J50" s="79" t="s">
        <v>1411</v>
      </c>
      <c r="K50" s="80" t="s">
        <v>1412</v>
      </c>
      <c r="L50" s="81"/>
      <c r="M50" s="82" t="s">
        <v>1413</v>
      </c>
    </row>
    <row r="51" spans="1:13" ht="12.75">
      <c r="A51" s="83" t="s">
        <v>98</v>
      </c>
      <c r="B51" s="84"/>
      <c r="C51" s="85" t="s">
        <v>107</v>
      </c>
      <c r="D51" s="75" t="s">
        <v>780</v>
      </c>
      <c r="E51" s="86" t="s">
        <v>781</v>
      </c>
      <c r="F51" s="86" t="s">
        <v>1060</v>
      </c>
      <c r="G51" s="86" t="s">
        <v>810</v>
      </c>
      <c r="H51" s="86" t="s">
        <v>1218</v>
      </c>
      <c r="I51" s="86" t="s">
        <v>1188</v>
      </c>
      <c r="J51" s="86" t="s">
        <v>1414</v>
      </c>
      <c r="K51" s="87" t="s">
        <v>1175</v>
      </c>
      <c r="L51" s="88"/>
      <c r="M51" s="89" t="s">
        <v>1644</v>
      </c>
    </row>
    <row r="52" spans="1:13" ht="12.75">
      <c r="A52" s="76" t="s">
        <v>1862</v>
      </c>
      <c r="B52" s="77">
        <v>32</v>
      </c>
      <c r="C52" s="78" t="s">
        <v>578</v>
      </c>
      <c r="D52" s="74" t="s">
        <v>655</v>
      </c>
      <c r="E52" s="79" t="s">
        <v>656</v>
      </c>
      <c r="F52" s="79" t="s">
        <v>970</v>
      </c>
      <c r="G52" s="79" t="s">
        <v>971</v>
      </c>
      <c r="H52" s="79" t="s">
        <v>1196</v>
      </c>
      <c r="I52" s="79" t="s">
        <v>1197</v>
      </c>
      <c r="J52" s="79" t="s">
        <v>1174</v>
      </c>
      <c r="K52" s="80" t="s">
        <v>1403</v>
      </c>
      <c r="L52" s="81" t="s">
        <v>1597</v>
      </c>
      <c r="M52" s="82" t="s">
        <v>1645</v>
      </c>
    </row>
    <row r="53" spans="1:13" ht="12.75">
      <c r="A53" s="83" t="s">
        <v>98</v>
      </c>
      <c r="B53" s="84"/>
      <c r="C53" s="85" t="s">
        <v>107</v>
      </c>
      <c r="D53" s="75" t="s">
        <v>750</v>
      </c>
      <c r="E53" s="86" t="s">
        <v>751</v>
      </c>
      <c r="F53" s="86" t="s">
        <v>1007</v>
      </c>
      <c r="G53" s="86" t="s">
        <v>763</v>
      </c>
      <c r="H53" s="86" t="s">
        <v>1198</v>
      </c>
      <c r="I53" s="86" t="s">
        <v>1199</v>
      </c>
      <c r="J53" s="86" t="s">
        <v>1404</v>
      </c>
      <c r="K53" s="87" t="s">
        <v>1405</v>
      </c>
      <c r="L53" s="88"/>
      <c r="M53" s="89" t="s">
        <v>1406</v>
      </c>
    </row>
    <row r="54" spans="1:13" ht="12.75">
      <c r="A54" s="76" t="s">
        <v>1863</v>
      </c>
      <c r="B54" s="77">
        <v>78</v>
      </c>
      <c r="C54" s="78" t="s">
        <v>624</v>
      </c>
      <c r="D54" s="74" t="s">
        <v>802</v>
      </c>
      <c r="E54" s="79" t="s">
        <v>548</v>
      </c>
      <c r="F54" s="79" t="s">
        <v>648</v>
      </c>
      <c r="G54" s="79" t="s">
        <v>1057</v>
      </c>
      <c r="H54" s="79" t="s">
        <v>1229</v>
      </c>
      <c r="I54" s="79" t="s">
        <v>1230</v>
      </c>
      <c r="J54" s="79" t="s">
        <v>1169</v>
      </c>
      <c r="K54" s="80" t="s">
        <v>1423</v>
      </c>
      <c r="L54" s="81"/>
      <c r="M54" s="82" t="s">
        <v>1424</v>
      </c>
    </row>
    <row r="55" spans="1:13" ht="12.75">
      <c r="A55" s="83" t="s">
        <v>110</v>
      </c>
      <c r="B55" s="84"/>
      <c r="C55" s="85" t="s">
        <v>429</v>
      </c>
      <c r="D55" s="75" t="s">
        <v>864</v>
      </c>
      <c r="E55" s="86" t="s">
        <v>698</v>
      </c>
      <c r="F55" s="86" t="s">
        <v>1058</v>
      </c>
      <c r="G55" s="86" t="s">
        <v>776</v>
      </c>
      <c r="H55" s="86" t="s">
        <v>706</v>
      </c>
      <c r="I55" s="86" t="s">
        <v>1171</v>
      </c>
      <c r="J55" s="86" t="s">
        <v>1425</v>
      </c>
      <c r="K55" s="87" t="s">
        <v>1426</v>
      </c>
      <c r="L55" s="88"/>
      <c r="M55" s="89" t="s">
        <v>1646</v>
      </c>
    </row>
    <row r="56" spans="1:13" ht="12.75">
      <c r="A56" s="76" t="s">
        <v>1864</v>
      </c>
      <c r="B56" s="77">
        <v>42</v>
      </c>
      <c r="C56" s="78" t="s">
        <v>588</v>
      </c>
      <c r="D56" s="74" t="s">
        <v>659</v>
      </c>
      <c r="E56" s="79" t="s">
        <v>660</v>
      </c>
      <c r="F56" s="79" t="s">
        <v>958</v>
      </c>
      <c r="G56" s="79" t="s">
        <v>959</v>
      </c>
      <c r="H56" s="79" t="s">
        <v>964</v>
      </c>
      <c r="I56" s="79" t="s">
        <v>1209</v>
      </c>
      <c r="J56" s="79" t="s">
        <v>1231</v>
      </c>
      <c r="K56" s="80" t="s">
        <v>1354</v>
      </c>
      <c r="L56" s="81" t="s">
        <v>1590</v>
      </c>
      <c r="M56" s="82" t="s">
        <v>1647</v>
      </c>
    </row>
    <row r="57" spans="1:13" ht="12.75">
      <c r="A57" s="83" t="s">
        <v>98</v>
      </c>
      <c r="B57" s="84"/>
      <c r="C57" s="85" t="s">
        <v>107</v>
      </c>
      <c r="D57" s="75" t="s">
        <v>765</v>
      </c>
      <c r="E57" s="86" t="s">
        <v>766</v>
      </c>
      <c r="F57" s="86" t="s">
        <v>1031</v>
      </c>
      <c r="G57" s="86" t="s">
        <v>1032</v>
      </c>
      <c r="H57" s="86" t="s">
        <v>1210</v>
      </c>
      <c r="I57" s="86" t="s">
        <v>1210</v>
      </c>
      <c r="J57" s="86" t="s">
        <v>1410</v>
      </c>
      <c r="K57" s="87" t="s">
        <v>1183</v>
      </c>
      <c r="L57" s="88"/>
      <c r="M57" s="89" t="s">
        <v>1648</v>
      </c>
    </row>
    <row r="58" spans="1:13" ht="12.75">
      <c r="A58" s="76" t="s">
        <v>1865</v>
      </c>
      <c r="B58" s="77">
        <v>20</v>
      </c>
      <c r="C58" s="78" t="s">
        <v>566</v>
      </c>
      <c r="D58" s="74" t="s">
        <v>667</v>
      </c>
      <c r="E58" s="79" t="s">
        <v>668</v>
      </c>
      <c r="F58" s="79" t="s">
        <v>962</v>
      </c>
      <c r="G58" s="79" t="s">
        <v>963</v>
      </c>
      <c r="H58" s="79" t="s">
        <v>1202</v>
      </c>
      <c r="I58" s="79" t="s">
        <v>1203</v>
      </c>
      <c r="J58" s="79" t="s">
        <v>1391</v>
      </c>
      <c r="K58" s="80" t="s">
        <v>1392</v>
      </c>
      <c r="L58" s="81" t="s">
        <v>1608</v>
      </c>
      <c r="M58" s="82" t="s">
        <v>1647</v>
      </c>
    </row>
    <row r="59" spans="1:13" ht="12.75">
      <c r="A59" s="83" t="s">
        <v>110</v>
      </c>
      <c r="B59" s="84"/>
      <c r="C59" s="85" t="s">
        <v>148</v>
      </c>
      <c r="D59" s="75" t="s">
        <v>776</v>
      </c>
      <c r="E59" s="86" t="s">
        <v>777</v>
      </c>
      <c r="F59" s="86" t="s">
        <v>1035</v>
      </c>
      <c r="G59" s="86" t="s">
        <v>1036</v>
      </c>
      <c r="H59" s="86" t="s">
        <v>1061</v>
      </c>
      <c r="I59" s="86" t="s">
        <v>1054</v>
      </c>
      <c r="J59" s="86" t="s">
        <v>1393</v>
      </c>
      <c r="K59" s="87" t="s">
        <v>1394</v>
      </c>
      <c r="L59" s="88"/>
      <c r="M59" s="89" t="s">
        <v>1648</v>
      </c>
    </row>
    <row r="60" spans="1:13" ht="12.75">
      <c r="A60" s="76" t="s">
        <v>1695</v>
      </c>
      <c r="B60" s="77">
        <v>51</v>
      </c>
      <c r="C60" s="78" t="s">
        <v>597</v>
      </c>
      <c r="D60" s="74" t="s">
        <v>708</v>
      </c>
      <c r="E60" s="79" t="s">
        <v>709</v>
      </c>
      <c r="F60" s="79" t="s">
        <v>663</v>
      </c>
      <c r="G60" s="79" t="s">
        <v>980</v>
      </c>
      <c r="H60" s="79" t="s">
        <v>1231</v>
      </c>
      <c r="I60" s="79" t="s">
        <v>1232</v>
      </c>
      <c r="J60" s="79" t="s">
        <v>1427</v>
      </c>
      <c r="K60" s="80" t="s">
        <v>732</v>
      </c>
      <c r="L60" s="81" t="s">
        <v>1597</v>
      </c>
      <c r="M60" s="82" t="s">
        <v>1649</v>
      </c>
    </row>
    <row r="61" spans="1:13" ht="12.75">
      <c r="A61" s="83" t="s">
        <v>110</v>
      </c>
      <c r="B61" s="84"/>
      <c r="C61" s="85" t="s">
        <v>148</v>
      </c>
      <c r="D61" s="75" t="s">
        <v>790</v>
      </c>
      <c r="E61" s="86" t="s">
        <v>791</v>
      </c>
      <c r="F61" s="86" t="s">
        <v>1055</v>
      </c>
      <c r="G61" s="86" t="s">
        <v>1056</v>
      </c>
      <c r="H61" s="86" t="s">
        <v>1233</v>
      </c>
      <c r="I61" s="86" t="s">
        <v>1234</v>
      </c>
      <c r="J61" s="86" t="s">
        <v>1428</v>
      </c>
      <c r="K61" s="87" t="s">
        <v>1429</v>
      </c>
      <c r="L61" s="88"/>
      <c r="M61" s="89" t="s">
        <v>1430</v>
      </c>
    </row>
    <row r="62" spans="1:13" ht="12.75">
      <c r="A62" s="76" t="s">
        <v>1866</v>
      </c>
      <c r="B62" s="77">
        <v>18</v>
      </c>
      <c r="C62" s="78" t="s">
        <v>564</v>
      </c>
      <c r="D62" s="74" t="s">
        <v>669</v>
      </c>
      <c r="E62" s="79" t="s">
        <v>670</v>
      </c>
      <c r="F62" s="79" t="s">
        <v>645</v>
      </c>
      <c r="G62" s="79" t="s">
        <v>649</v>
      </c>
      <c r="H62" s="79" t="s">
        <v>1204</v>
      </c>
      <c r="I62" s="79" t="s">
        <v>1205</v>
      </c>
      <c r="J62" s="79" t="s">
        <v>645</v>
      </c>
      <c r="K62" s="80" t="s">
        <v>1419</v>
      </c>
      <c r="L62" s="81" t="s">
        <v>1590</v>
      </c>
      <c r="M62" s="82" t="s">
        <v>1650</v>
      </c>
    </row>
    <row r="63" spans="1:13" ht="12.75">
      <c r="A63" s="83" t="s">
        <v>128</v>
      </c>
      <c r="B63" s="84"/>
      <c r="C63" s="85" t="s">
        <v>137</v>
      </c>
      <c r="D63" s="75" t="s">
        <v>782</v>
      </c>
      <c r="E63" s="86" t="s">
        <v>783</v>
      </c>
      <c r="F63" s="86" t="s">
        <v>767</v>
      </c>
      <c r="G63" s="86" t="s">
        <v>953</v>
      </c>
      <c r="H63" s="86" t="s">
        <v>1024</v>
      </c>
      <c r="I63" s="86" t="s">
        <v>1206</v>
      </c>
      <c r="J63" s="86" t="s">
        <v>1206</v>
      </c>
      <c r="K63" s="87" t="s">
        <v>1033</v>
      </c>
      <c r="L63" s="88"/>
      <c r="M63" s="89" t="s">
        <v>1651</v>
      </c>
    </row>
    <row r="64" spans="1:13" ht="12.75">
      <c r="A64" s="76" t="s">
        <v>1867</v>
      </c>
      <c r="B64" s="77">
        <v>43</v>
      </c>
      <c r="C64" s="78" t="s">
        <v>589</v>
      </c>
      <c r="D64" s="74" t="s">
        <v>669</v>
      </c>
      <c r="E64" s="79" t="s">
        <v>671</v>
      </c>
      <c r="F64" s="79" t="s">
        <v>983</v>
      </c>
      <c r="G64" s="79" t="s">
        <v>984</v>
      </c>
      <c r="H64" s="79" t="s">
        <v>1238</v>
      </c>
      <c r="I64" s="79" t="s">
        <v>1239</v>
      </c>
      <c r="J64" s="79" t="s">
        <v>1431</v>
      </c>
      <c r="K64" s="80" t="s">
        <v>685</v>
      </c>
      <c r="L64" s="81"/>
      <c r="M64" s="82" t="s">
        <v>1432</v>
      </c>
    </row>
    <row r="65" spans="1:13" ht="12.75">
      <c r="A65" s="83" t="s">
        <v>169</v>
      </c>
      <c r="B65" s="84"/>
      <c r="C65" s="85" t="s">
        <v>45</v>
      </c>
      <c r="D65" s="75" t="s">
        <v>789</v>
      </c>
      <c r="E65" s="86" t="s">
        <v>725</v>
      </c>
      <c r="F65" s="86" t="s">
        <v>771</v>
      </c>
      <c r="G65" s="86" t="s">
        <v>1062</v>
      </c>
      <c r="H65" s="86" t="s">
        <v>1240</v>
      </c>
      <c r="I65" s="86" t="s">
        <v>1241</v>
      </c>
      <c r="J65" s="86" t="s">
        <v>1433</v>
      </c>
      <c r="K65" s="87" t="s">
        <v>1434</v>
      </c>
      <c r="L65" s="88"/>
      <c r="M65" s="89" t="s">
        <v>1652</v>
      </c>
    </row>
    <row r="66" spans="1:13" ht="12.75">
      <c r="A66" s="76" t="s">
        <v>1868</v>
      </c>
      <c r="B66" s="77">
        <v>44</v>
      </c>
      <c r="C66" s="78" t="s">
        <v>590</v>
      </c>
      <c r="D66" s="74" t="s">
        <v>702</v>
      </c>
      <c r="E66" s="79" t="s">
        <v>658</v>
      </c>
      <c r="F66" s="79" t="s">
        <v>972</v>
      </c>
      <c r="G66" s="79" t="s">
        <v>973</v>
      </c>
      <c r="H66" s="79" t="s">
        <v>1211</v>
      </c>
      <c r="I66" s="79" t="s">
        <v>1212</v>
      </c>
      <c r="J66" s="79" t="s">
        <v>1420</v>
      </c>
      <c r="K66" s="80" t="s">
        <v>1421</v>
      </c>
      <c r="L66" s="81" t="s">
        <v>1590</v>
      </c>
      <c r="M66" s="82" t="s">
        <v>1653</v>
      </c>
    </row>
    <row r="67" spans="1:13" ht="12.75">
      <c r="A67" s="83" t="s">
        <v>169</v>
      </c>
      <c r="B67" s="84"/>
      <c r="C67" s="85" t="s">
        <v>45</v>
      </c>
      <c r="D67" s="75" t="s">
        <v>674</v>
      </c>
      <c r="E67" s="86" t="s">
        <v>703</v>
      </c>
      <c r="F67" s="86" t="s">
        <v>966</v>
      </c>
      <c r="G67" s="86" t="s">
        <v>1040</v>
      </c>
      <c r="H67" s="86" t="s">
        <v>1213</v>
      </c>
      <c r="I67" s="86" t="s">
        <v>1214</v>
      </c>
      <c r="J67" s="86" t="s">
        <v>1213</v>
      </c>
      <c r="K67" s="87" t="s">
        <v>1422</v>
      </c>
      <c r="L67" s="88"/>
      <c r="M67" s="89" t="s">
        <v>1654</v>
      </c>
    </row>
    <row r="68" spans="1:13" ht="12.75">
      <c r="A68" s="76" t="s">
        <v>1869</v>
      </c>
      <c r="B68" s="77">
        <v>25</v>
      </c>
      <c r="C68" s="78" t="s">
        <v>571</v>
      </c>
      <c r="D68" s="74" t="s">
        <v>677</v>
      </c>
      <c r="E68" s="79" t="s">
        <v>678</v>
      </c>
      <c r="F68" s="79" t="s">
        <v>930</v>
      </c>
      <c r="G68" s="79" t="s">
        <v>986</v>
      </c>
      <c r="H68" s="79" t="s">
        <v>962</v>
      </c>
      <c r="I68" s="79" t="s">
        <v>1244</v>
      </c>
      <c r="J68" s="79" t="s">
        <v>1441</v>
      </c>
      <c r="K68" s="80" t="s">
        <v>1442</v>
      </c>
      <c r="L68" s="81"/>
      <c r="M68" s="82" t="s">
        <v>1443</v>
      </c>
    </row>
    <row r="69" spans="1:13" ht="12.75">
      <c r="A69" s="83" t="s">
        <v>169</v>
      </c>
      <c r="B69" s="84"/>
      <c r="C69" s="85" t="s">
        <v>45</v>
      </c>
      <c r="D69" s="75" t="s">
        <v>725</v>
      </c>
      <c r="E69" s="86" t="s">
        <v>797</v>
      </c>
      <c r="F69" s="86" t="s">
        <v>1063</v>
      </c>
      <c r="G69" s="86" t="s">
        <v>991</v>
      </c>
      <c r="H69" s="86" t="s">
        <v>782</v>
      </c>
      <c r="I69" s="86" t="s">
        <v>1245</v>
      </c>
      <c r="J69" s="86" t="s">
        <v>1287</v>
      </c>
      <c r="K69" s="87" t="s">
        <v>1433</v>
      </c>
      <c r="L69" s="88"/>
      <c r="M69" s="89" t="s">
        <v>1655</v>
      </c>
    </row>
    <row r="70" spans="1:13" ht="12.75">
      <c r="A70" s="76" t="s">
        <v>1870</v>
      </c>
      <c r="B70" s="77">
        <v>52</v>
      </c>
      <c r="C70" s="78" t="s">
        <v>598</v>
      </c>
      <c r="D70" s="74" t="s">
        <v>675</v>
      </c>
      <c r="E70" s="79" t="s">
        <v>710</v>
      </c>
      <c r="F70" s="79" t="s">
        <v>981</v>
      </c>
      <c r="G70" s="79" t="s">
        <v>982</v>
      </c>
      <c r="H70" s="79" t="s">
        <v>1207</v>
      </c>
      <c r="I70" s="79" t="s">
        <v>1242</v>
      </c>
      <c r="J70" s="79" t="s">
        <v>1444</v>
      </c>
      <c r="K70" s="80" t="s">
        <v>1445</v>
      </c>
      <c r="L70" s="81"/>
      <c r="M70" s="82" t="s">
        <v>1446</v>
      </c>
    </row>
    <row r="71" spans="1:13" ht="12.75">
      <c r="A71" s="83" t="s">
        <v>110</v>
      </c>
      <c r="B71" s="84"/>
      <c r="C71" s="85" t="s">
        <v>229</v>
      </c>
      <c r="D71" s="75" t="s">
        <v>792</v>
      </c>
      <c r="E71" s="86" t="s">
        <v>793</v>
      </c>
      <c r="F71" s="86" t="s">
        <v>1042</v>
      </c>
      <c r="G71" s="86" t="s">
        <v>1061</v>
      </c>
      <c r="H71" s="86" t="s">
        <v>1028</v>
      </c>
      <c r="I71" s="86" t="s">
        <v>1243</v>
      </c>
      <c r="J71" s="86" t="s">
        <v>1447</v>
      </c>
      <c r="K71" s="87" t="s">
        <v>1055</v>
      </c>
      <c r="L71" s="88"/>
      <c r="M71" s="89" t="s">
        <v>1656</v>
      </c>
    </row>
    <row r="72" spans="1:13" ht="12.75">
      <c r="A72" s="76" t="s">
        <v>1871</v>
      </c>
      <c r="B72" s="77">
        <v>31</v>
      </c>
      <c r="C72" s="78" t="s">
        <v>577</v>
      </c>
      <c r="D72" s="74" t="s">
        <v>684</v>
      </c>
      <c r="E72" s="79" t="s">
        <v>685</v>
      </c>
      <c r="F72" s="79" t="s">
        <v>998</v>
      </c>
      <c r="G72" s="79" t="s">
        <v>658</v>
      </c>
      <c r="H72" s="79" t="s">
        <v>937</v>
      </c>
      <c r="I72" s="79" t="s">
        <v>1209</v>
      </c>
      <c r="J72" s="79" t="s">
        <v>1448</v>
      </c>
      <c r="K72" s="80" t="s">
        <v>1449</v>
      </c>
      <c r="L72" s="81"/>
      <c r="M72" s="82" t="s">
        <v>1446</v>
      </c>
    </row>
    <row r="73" spans="1:13" ht="12.75">
      <c r="A73" s="83" t="s">
        <v>98</v>
      </c>
      <c r="B73" s="84"/>
      <c r="C73" s="85" t="s">
        <v>107</v>
      </c>
      <c r="D73" s="75" t="s">
        <v>826</v>
      </c>
      <c r="E73" s="86" t="s">
        <v>805</v>
      </c>
      <c r="F73" s="86" t="s">
        <v>1009</v>
      </c>
      <c r="G73" s="86" t="s">
        <v>1010</v>
      </c>
      <c r="H73" s="86" t="s">
        <v>1220</v>
      </c>
      <c r="I73" s="86" t="s">
        <v>1210</v>
      </c>
      <c r="J73" s="86" t="s">
        <v>750</v>
      </c>
      <c r="K73" s="87" t="s">
        <v>763</v>
      </c>
      <c r="L73" s="88"/>
      <c r="M73" s="89" t="s">
        <v>1656</v>
      </c>
    </row>
    <row r="74" spans="1:13" ht="12.75">
      <c r="A74" s="76" t="s">
        <v>1872</v>
      </c>
      <c r="B74" s="77">
        <v>6</v>
      </c>
      <c r="C74" s="78" t="s">
        <v>550</v>
      </c>
      <c r="D74" s="74" t="s">
        <v>551</v>
      </c>
      <c r="E74" s="79" t="s">
        <v>552</v>
      </c>
      <c r="F74" s="79" t="s">
        <v>972</v>
      </c>
      <c r="G74" s="79" t="s">
        <v>976</v>
      </c>
      <c r="H74" s="79" t="s">
        <v>696</v>
      </c>
      <c r="I74" s="79" t="s">
        <v>1248</v>
      </c>
      <c r="J74" s="79" t="s">
        <v>1435</v>
      </c>
      <c r="K74" s="80" t="s">
        <v>1436</v>
      </c>
      <c r="L74" s="81" t="s">
        <v>1597</v>
      </c>
      <c r="M74" s="82" t="s">
        <v>1657</v>
      </c>
    </row>
    <row r="75" spans="1:13" ht="12.75">
      <c r="A75" s="83" t="s">
        <v>40</v>
      </c>
      <c r="B75" s="84"/>
      <c r="C75" s="85" t="s">
        <v>67</v>
      </c>
      <c r="D75" s="75" t="s">
        <v>778</v>
      </c>
      <c r="E75" s="86" t="s">
        <v>711</v>
      </c>
      <c r="F75" s="86" t="s">
        <v>1044</v>
      </c>
      <c r="G75" s="86" t="s">
        <v>1045</v>
      </c>
      <c r="H75" s="86" t="s">
        <v>817</v>
      </c>
      <c r="I75" s="86" t="s">
        <v>1249</v>
      </c>
      <c r="J75" s="86" t="s">
        <v>1397</v>
      </c>
      <c r="K75" s="87" t="s">
        <v>1048</v>
      </c>
      <c r="L75" s="88"/>
      <c r="M75" s="89" t="s">
        <v>1437</v>
      </c>
    </row>
    <row r="76" spans="1:13" ht="12.75">
      <c r="A76" s="76" t="s">
        <v>1873</v>
      </c>
      <c r="B76" s="77">
        <v>30</v>
      </c>
      <c r="C76" s="78" t="s">
        <v>576</v>
      </c>
      <c r="D76" s="74" t="s">
        <v>672</v>
      </c>
      <c r="E76" s="79" t="s">
        <v>673</v>
      </c>
      <c r="F76" s="79" t="s">
        <v>989</v>
      </c>
      <c r="G76" s="79" t="s">
        <v>990</v>
      </c>
      <c r="H76" s="79" t="s">
        <v>1252</v>
      </c>
      <c r="I76" s="79" t="s">
        <v>727</v>
      </c>
      <c r="J76" s="79" t="s">
        <v>1454</v>
      </c>
      <c r="K76" s="80" t="s">
        <v>1455</v>
      </c>
      <c r="L76" s="81"/>
      <c r="M76" s="82" t="s">
        <v>1456</v>
      </c>
    </row>
    <row r="77" spans="1:13" ht="12.75">
      <c r="A77" s="83" t="s">
        <v>192</v>
      </c>
      <c r="B77" s="84"/>
      <c r="C77" s="85" t="s">
        <v>206</v>
      </c>
      <c r="D77" s="75" t="s">
        <v>795</v>
      </c>
      <c r="E77" s="86" t="s">
        <v>796</v>
      </c>
      <c r="F77" s="86" t="s">
        <v>1068</v>
      </c>
      <c r="G77" s="86" t="s">
        <v>1069</v>
      </c>
      <c r="H77" s="86" t="s">
        <v>1253</v>
      </c>
      <c r="I77" s="86" t="s">
        <v>1254</v>
      </c>
      <c r="J77" s="86" t="s">
        <v>1457</v>
      </c>
      <c r="K77" s="87" t="s">
        <v>1306</v>
      </c>
      <c r="L77" s="88"/>
      <c r="M77" s="89" t="s">
        <v>1658</v>
      </c>
    </row>
    <row r="78" spans="1:13" ht="12.75">
      <c r="A78" s="76" t="s">
        <v>1874</v>
      </c>
      <c r="B78" s="77">
        <v>15</v>
      </c>
      <c r="C78" s="78" t="s">
        <v>540</v>
      </c>
      <c r="D78" s="74" t="s">
        <v>541</v>
      </c>
      <c r="E78" s="79" t="s">
        <v>542</v>
      </c>
      <c r="F78" s="79" t="s">
        <v>955</v>
      </c>
      <c r="G78" s="79" t="s">
        <v>956</v>
      </c>
      <c r="H78" s="79" t="s">
        <v>933</v>
      </c>
      <c r="I78" s="79" t="s">
        <v>1200</v>
      </c>
      <c r="J78" s="79" t="s">
        <v>1415</v>
      </c>
      <c r="K78" s="80" t="s">
        <v>1416</v>
      </c>
      <c r="L78" s="81" t="s">
        <v>1594</v>
      </c>
      <c r="M78" s="82" t="s">
        <v>1660</v>
      </c>
    </row>
    <row r="79" spans="1:13" ht="12.75">
      <c r="A79" s="83" t="s">
        <v>110</v>
      </c>
      <c r="B79" s="84"/>
      <c r="C79" s="85" t="s">
        <v>119</v>
      </c>
      <c r="D79" s="75" t="s">
        <v>764</v>
      </c>
      <c r="E79" s="86" t="s">
        <v>706</v>
      </c>
      <c r="F79" s="86" t="s">
        <v>535</v>
      </c>
      <c r="G79" s="86" t="s">
        <v>1028</v>
      </c>
      <c r="H79" s="86" t="s">
        <v>1201</v>
      </c>
      <c r="I79" s="86" t="s">
        <v>770</v>
      </c>
      <c r="J79" s="86" t="s">
        <v>1417</v>
      </c>
      <c r="K79" s="87" t="s">
        <v>1418</v>
      </c>
      <c r="L79" s="88"/>
      <c r="M79" s="89" t="s">
        <v>1661</v>
      </c>
    </row>
    <row r="80" spans="1:13" ht="12.75">
      <c r="A80" s="76" t="s">
        <v>1659</v>
      </c>
      <c r="B80" s="77">
        <v>63</v>
      </c>
      <c r="C80" s="78" t="s">
        <v>609</v>
      </c>
      <c r="D80" s="74" t="s">
        <v>704</v>
      </c>
      <c r="E80" s="79" t="s">
        <v>705</v>
      </c>
      <c r="F80" s="79" t="s">
        <v>934</v>
      </c>
      <c r="G80" s="79" t="s">
        <v>1050</v>
      </c>
      <c r="H80" s="79" t="s">
        <v>1029</v>
      </c>
      <c r="I80" s="79" t="s">
        <v>1250</v>
      </c>
      <c r="J80" s="79" t="s">
        <v>651</v>
      </c>
      <c r="K80" s="80" t="s">
        <v>1212</v>
      </c>
      <c r="L80" s="81"/>
      <c r="M80" s="82" t="s">
        <v>1458</v>
      </c>
    </row>
    <row r="81" spans="1:13" ht="12.75">
      <c r="A81" s="83" t="s">
        <v>110</v>
      </c>
      <c r="B81" s="84"/>
      <c r="C81" s="85" t="s">
        <v>51</v>
      </c>
      <c r="D81" s="75" t="s">
        <v>787</v>
      </c>
      <c r="E81" s="86" t="s">
        <v>788</v>
      </c>
      <c r="F81" s="86" t="s">
        <v>1066</v>
      </c>
      <c r="G81" s="86" t="s">
        <v>1067</v>
      </c>
      <c r="H81" s="86" t="s">
        <v>1251</v>
      </c>
      <c r="I81" s="86" t="s">
        <v>1028</v>
      </c>
      <c r="J81" s="86" t="s">
        <v>1459</v>
      </c>
      <c r="K81" s="87" t="s">
        <v>1460</v>
      </c>
      <c r="L81" s="88"/>
      <c r="M81" s="89" t="s">
        <v>1662</v>
      </c>
    </row>
    <row r="82" spans="1:13" ht="12.75">
      <c r="A82" s="76" t="s">
        <v>1875</v>
      </c>
      <c r="B82" s="77">
        <v>28</v>
      </c>
      <c r="C82" s="78" t="s">
        <v>574</v>
      </c>
      <c r="D82" s="74" t="s">
        <v>665</v>
      </c>
      <c r="E82" s="79" t="s">
        <v>666</v>
      </c>
      <c r="F82" s="79" t="s">
        <v>979</v>
      </c>
      <c r="G82" s="79" t="s">
        <v>976</v>
      </c>
      <c r="H82" s="79" t="s">
        <v>694</v>
      </c>
      <c r="I82" s="79" t="s">
        <v>1235</v>
      </c>
      <c r="J82" s="79" t="s">
        <v>1438</v>
      </c>
      <c r="K82" s="80" t="s">
        <v>1285</v>
      </c>
      <c r="L82" s="81" t="s">
        <v>1597</v>
      </c>
      <c r="M82" s="82" t="s">
        <v>1663</v>
      </c>
    </row>
    <row r="83" spans="1:13" ht="12.75">
      <c r="A83" s="83" t="s">
        <v>192</v>
      </c>
      <c r="B83" s="84"/>
      <c r="C83" s="85" t="s">
        <v>107</v>
      </c>
      <c r="D83" s="75" t="s">
        <v>695</v>
      </c>
      <c r="E83" s="86" t="s">
        <v>775</v>
      </c>
      <c r="F83" s="86" t="s">
        <v>1048</v>
      </c>
      <c r="G83" s="86" t="s">
        <v>775</v>
      </c>
      <c r="H83" s="86" t="s">
        <v>1236</v>
      </c>
      <c r="I83" s="86" t="s">
        <v>1237</v>
      </c>
      <c r="J83" s="86" t="s">
        <v>711</v>
      </c>
      <c r="K83" s="87" t="s">
        <v>1439</v>
      </c>
      <c r="L83" s="88"/>
      <c r="M83" s="89" t="s">
        <v>1440</v>
      </c>
    </row>
    <row r="84" spans="1:13" ht="12.75">
      <c r="A84" s="76" t="s">
        <v>1876</v>
      </c>
      <c r="B84" s="77">
        <v>22</v>
      </c>
      <c r="C84" s="78" t="s">
        <v>568</v>
      </c>
      <c r="D84" s="74" t="s">
        <v>675</v>
      </c>
      <c r="E84" s="79" t="s">
        <v>679</v>
      </c>
      <c r="F84" s="79" t="s">
        <v>987</v>
      </c>
      <c r="G84" s="79" t="s">
        <v>988</v>
      </c>
      <c r="H84" s="79" t="s">
        <v>530</v>
      </c>
      <c r="I84" s="79" t="s">
        <v>1255</v>
      </c>
      <c r="J84" s="79" t="s">
        <v>1420</v>
      </c>
      <c r="K84" s="80" t="s">
        <v>1450</v>
      </c>
      <c r="L84" s="81" t="s">
        <v>1597</v>
      </c>
      <c r="M84" s="82" t="s">
        <v>1664</v>
      </c>
    </row>
    <row r="85" spans="1:13" ht="12.75">
      <c r="A85" s="83" t="s">
        <v>98</v>
      </c>
      <c r="B85" s="84"/>
      <c r="C85" s="85" t="s">
        <v>159</v>
      </c>
      <c r="D85" s="75" t="s">
        <v>804</v>
      </c>
      <c r="E85" s="86" t="s">
        <v>866</v>
      </c>
      <c r="F85" s="86" t="s">
        <v>1064</v>
      </c>
      <c r="G85" s="86" t="s">
        <v>1065</v>
      </c>
      <c r="H85" s="86" t="s">
        <v>1082</v>
      </c>
      <c r="I85" s="86" t="s">
        <v>1256</v>
      </c>
      <c r="J85" s="86" t="s">
        <v>1451</v>
      </c>
      <c r="K85" s="87" t="s">
        <v>1452</v>
      </c>
      <c r="L85" s="88"/>
      <c r="M85" s="89" t="s">
        <v>1453</v>
      </c>
    </row>
    <row r="86" spans="1:13" ht="12.75">
      <c r="A86" s="76" t="s">
        <v>1877</v>
      </c>
      <c r="B86" s="77">
        <v>41</v>
      </c>
      <c r="C86" s="78" t="s">
        <v>587</v>
      </c>
      <c r="D86" s="74" t="s">
        <v>680</v>
      </c>
      <c r="E86" s="79" t="s">
        <v>681</v>
      </c>
      <c r="F86" s="79" t="s">
        <v>996</v>
      </c>
      <c r="G86" s="79" t="s">
        <v>997</v>
      </c>
      <c r="H86" s="79" t="s">
        <v>1269</v>
      </c>
      <c r="I86" s="79" t="s">
        <v>1270</v>
      </c>
      <c r="J86" s="79" t="s">
        <v>1463</v>
      </c>
      <c r="K86" s="80" t="s">
        <v>1464</v>
      </c>
      <c r="L86" s="81"/>
      <c r="M86" s="82" t="s">
        <v>1465</v>
      </c>
    </row>
    <row r="87" spans="1:13" ht="12.75">
      <c r="A87" s="83" t="s">
        <v>98</v>
      </c>
      <c r="B87" s="84"/>
      <c r="C87" s="85" t="s">
        <v>259</v>
      </c>
      <c r="D87" s="75" t="s">
        <v>810</v>
      </c>
      <c r="E87" s="86" t="s">
        <v>867</v>
      </c>
      <c r="F87" s="86" t="s">
        <v>810</v>
      </c>
      <c r="G87" s="86" t="s">
        <v>1077</v>
      </c>
      <c r="H87" s="86" t="s">
        <v>1271</v>
      </c>
      <c r="I87" s="86" t="s">
        <v>1085</v>
      </c>
      <c r="J87" s="86" t="s">
        <v>1466</v>
      </c>
      <c r="K87" s="87" t="s">
        <v>1467</v>
      </c>
      <c r="L87" s="88"/>
      <c r="M87" s="89" t="s">
        <v>1665</v>
      </c>
    </row>
    <row r="88" spans="1:13" ht="12.75">
      <c r="A88" s="76" t="s">
        <v>1878</v>
      </c>
      <c r="B88" s="77">
        <v>72</v>
      </c>
      <c r="C88" s="78" t="s">
        <v>618</v>
      </c>
      <c r="D88" s="74" t="s">
        <v>814</v>
      </c>
      <c r="E88" s="79" t="s">
        <v>815</v>
      </c>
      <c r="F88" s="79" t="s">
        <v>1087</v>
      </c>
      <c r="G88" s="79" t="s">
        <v>1088</v>
      </c>
      <c r="H88" s="79" t="s">
        <v>928</v>
      </c>
      <c r="I88" s="79" t="s">
        <v>1272</v>
      </c>
      <c r="J88" s="79" t="s">
        <v>1461</v>
      </c>
      <c r="K88" s="80" t="s">
        <v>1247</v>
      </c>
      <c r="L88" s="81" t="s">
        <v>1597</v>
      </c>
      <c r="M88" s="82" t="s">
        <v>1666</v>
      </c>
    </row>
    <row r="89" spans="1:13" ht="12.75">
      <c r="A89" s="83" t="s">
        <v>110</v>
      </c>
      <c r="B89" s="84"/>
      <c r="C89" s="85" t="s">
        <v>107</v>
      </c>
      <c r="D89" s="75" t="s">
        <v>869</v>
      </c>
      <c r="E89" s="86" t="s">
        <v>816</v>
      </c>
      <c r="F89" s="86" t="s">
        <v>1089</v>
      </c>
      <c r="G89" s="86" t="s">
        <v>1090</v>
      </c>
      <c r="H89" s="86" t="s">
        <v>1273</v>
      </c>
      <c r="I89" s="86" t="s">
        <v>792</v>
      </c>
      <c r="J89" s="86" t="s">
        <v>1054</v>
      </c>
      <c r="K89" s="87" t="s">
        <v>1058</v>
      </c>
      <c r="L89" s="88"/>
      <c r="M89" s="89" t="s">
        <v>1462</v>
      </c>
    </row>
    <row r="90" spans="1:13" ht="12.75">
      <c r="A90" s="76" t="s">
        <v>1879</v>
      </c>
      <c r="B90" s="77">
        <v>21</v>
      </c>
      <c r="C90" s="78" t="s">
        <v>567</v>
      </c>
      <c r="D90" s="74" t="s">
        <v>675</v>
      </c>
      <c r="E90" s="79" t="s">
        <v>676</v>
      </c>
      <c r="F90" s="79" t="s">
        <v>680</v>
      </c>
      <c r="G90" s="79" t="s">
        <v>992</v>
      </c>
      <c r="H90" s="79" t="s">
        <v>1260</v>
      </c>
      <c r="I90" s="79" t="s">
        <v>1261</v>
      </c>
      <c r="J90" s="79" t="s">
        <v>739</v>
      </c>
      <c r="K90" s="80" t="s">
        <v>1468</v>
      </c>
      <c r="L90" s="81"/>
      <c r="M90" s="82" t="s">
        <v>1469</v>
      </c>
    </row>
    <row r="91" spans="1:13" ht="12.75">
      <c r="A91" s="83" t="s">
        <v>151</v>
      </c>
      <c r="B91" s="84"/>
      <c r="C91" s="85" t="s">
        <v>154</v>
      </c>
      <c r="D91" s="75" t="s">
        <v>775</v>
      </c>
      <c r="E91" s="86" t="s">
        <v>799</v>
      </c>
      <c r="F91" s="86" t="s">
        <v>1074</v>
      </c>
      <c r="G91" s="86" t="s">
        <v>825</v>
      </c>
      <c r="H91" s="86" t="s">
        <v>1262</v>
      </c>
      <c r="I91" s="86" t="s">
        <v>1263</v>
      </c>
      <c r="J91" s="86" t="s">
        <v>1262</v>
      </c>
      <c r="K91" s="87" t="s">
        <v>1470</v>
      </c>
      <c r="L91" s="88"/>
      <c r="M91" s="89" t="s">
        <v>1667</v>
      </c>
    </row>
    <row r="92" spans="1:13" ht="12.75">
      <c r="A92" s="76" t="s">
        <v>1880</v>
      </c>
      <c r="B92" s="77">
        <v>39</v>
      </c>
      <c r="C92" s="78" t="s">
        <v>585</v>
      </c>
      <c r="D92" s="74" t="s">
        <v>682</v>
      </c>
      <c r="E92" s="79" t="s">
        <v>683</v>
      </c>
      <c r="F92" s="79" t="s">
        <v>993</v>
      </c>
      <c r="G92" s="79" t="s">
        <v>994</v>
      </c>
      <c r="H92" s="79" t="s">
        <v>1257</v>
      </c>
      <c r="I92" s="79" t="s">
        <v>1258</v>
      </c>
      <c r="J92" s="79" t="s">
        <v>1479</v>
      </c>
      <c r="K92" s="80" t="s">
        <v>1480</v>
      </c>
      <c r="L92" s="81"/>
      <c r="M92" s="82" t="s">
        <v>1481</v>
      </c>
    </row>
    <row r="93" spans="1:13" ht="12.75">
      <c r="A93" s="83" t="s">
        <v>192</v>
      </c>
      <c r="B93" s="84"/>
      <c r="C93" s="85" t="s">
        <v>107</v>
      </c>
      <c r="D93" s="75" t="s">
        <v>817</v>
      </c>
      <c r="E93" s="86" t="s">
        <v>830</v>
      </c>
      <c r="F93" s="86" t="s">
        <v>1075</v>
      </c>
      <c r="G93" s="86" t="s">
        <v>1076</v>
      </c>
      <c r="H93" s="86" t="s">
        <v>1259</v>
      </c>
      <c r="I93" s="86" t="s">
        <v>798</v>
      </c>
      <c r="J93" s="86" t="s">
        <v>1482</v>
      </c>
      <c r="K93" s="87" t="s">
        <v>1483</v>
      </c>
      <c r="L93" s="88"/>
      <c r="M93" s="89" t="s">
        <v>1668</v>
      </c>
    </row>
    <row r="94" spans="1:13" ht="12.75">
      <c r="A94" s="76" t="s">
        <v>1881</v>
      </c>
      <c r="B94" s="77">
        <v>60</v>
      </c>
      <c r="C94" s="78" t="s">
        <v>606</v>
      </c>
      <c r="D94" s="74" t="s">
        <v>713</v>
      </c>
      <c r="E94" s="79" t="s">
        <v>714</v>
      </c>
      <c r="F94" s="79" t="s">
        <v>1083</v>
      </c>
      <c r="G94" s="79" t="s">
        <v>1084</v>
      </c>
      <c r="H94" s="79" t="s">
        <v>1264</v>
      </c>
      <c r="I94" s="79" t="s">
        <v>1265</v>
      </c>
      <c r="J94" s="79" t="s">
        <v>1415</v>
      </c>
      <c r="K94" s="80" t="s">
        <v>1471</v>
      </c>
      <c r="L94" s="81" t="s">
        <v>1597</v>
      </c>
      <c r="M94" s="82" t="s">
        <v>1669</v>
      </c>
    </row>
    <row r="95" spans="1:13" ht="12.75">
      <c r="A95" s="83" t="s">
        <v>98</v>
      </c>
      <c r="B95" s="84"/>
      <c r="C95" s="85" t="s">
        <v>107</v>
      </c>
      <c r="D95" s="75" t="s">
        <v>827</v>
      </c>
      <c r="E95" s="86" t="s">
        <v>876</v>
      </c>
      <c r="F95" s="86" t="s">
        <v>1085</v>
      </c>
      <c r="G95" s="86" t="s">
        <v>1086</v>
      </c>
      <c r="H95" s="86" t="s">
        <v>1266</v>
      </c>
      <c r="I95" s="86" t="s">
        <v>1010</v>
      </c>
      <c r="J95" s="86" t="s">
        <v>1472</v>
      </c>
      <c r="K95" s="87" t="s">
        <v>1473</v>
      </c>
      <c r="L95" s="88"/>
      <c r="M95" s="89" t="s">
        <v>1474</v>
      </c>
    </row>
    <row r="96" spans="1:13" ht="12.75">
      <c r="A96" s="76" t="s">
        <v>1882</v>
      </c>
      <c r="B96" s="77">
        <v>46</v>
      </c>
      <c r="C96" s="78" t="s">
        <v>592</v>
      </c>
      <c r="D96" s="74" t="s">
        <v>721</v>
      </c>
      <c r="E96" s="79" t="s">
        <v>722</v>
      </c>
      <c r="F96" s="79" t="s">
        <v>1004</v>
      </c>
      <c r="G96" s="79" t="s">
        <v>558</v>
      </c>
      <c r="H96" s="79" t="s">
        <v>734</v>
      </c>
      <c r="I96" s="79" t="s">
        <v>1285</v>
      </c>
      <c r="J96" s="79" t="s">
        <v>1485</v>
      </c>
      <c r="K96" s="80" t="s">
        <v>1486</v>
      </c>
      <c r="L96" s="81"/>
      <c r="M96" s="82" t="s">
        <v>1487</v>
      </c>
    </row>
    <row r="97" spans="1:13" ht="12.75">
      <c r="A97" s="83" t="s">
        <v>128</v>
      </c>
      <c r="B97" s="84"/>
      <c r="C97" s="85" t="s">
        <v>283</v>
      </c>
      <c r="D97" s="75" t="s">
        <v>882</v>
      </c>
      <c r="E97" s="86" t="s">
        <v>716</v>
      </c>
      <c r="F97" s="86" t="s">
        <v>1112</v>
      </c>
      <c r="G97" s="86" t="s">
        <v>1113</v>
      </c>
      <c r="H97" s="86" t="s">
        <v>1286</v>
      </c>
      <c r="I97" s="86" t="s">
        <v>1287</v>
      </c>
      <c r="J97" s="86" t="s">
        <v>782</v>
      </c>
      <c r="K97" s="87" t="s">
        <v>1488</v>
      </c>
      <c r="L97" s="88"/>
      <c r="M97" s="89" t="s">
        <v>1670</v>
      </c>
    </row>
    <row r="98" spans="1:13" ht="12.75">
      <c r="A98" s="76" t="s">
        <v>1883</v>
      </c>
      <c r="B98" s="77">
        <v>96</v>
      </c>
      <c r="C98" s="78" t="s">
        <v>622</v>
      </c>
      <c r="D98" s="74" t="s">
        <v>872</v>
      </c>
      <c r="E98" s="79" t="s">
        <v>873</v>
      </c>
      <c r="F98" s="79" t="s">
        <v>1079</v>
      </c>
      <c r="G98" s="79" t="s">
        <v>1080</v>
      </c>
      <c r="H98" s="79" t="s">
        <v>1278</v>
      </c>
      <c r="I98" s="79" t="s">
        <v>1279</v>
      </c>
      <c r="J98" s="79" t="s">
        <v>1489</v>
      </c>
      <c r="K98" s="80" t="s">
        <v>1490</v>
      </c>
      <c r="L98" s="81"/>
      <c r="M98" s="82" t="s">
        <v>1491</v>
      </c>
    </row>
    <row r="99" spans="1:13" ht="12.75">
      <c r="A99" s="83" t="s">
        <v>98</v>
      </c>
      <c r="B99" s="84"/>
      <c r="C99" s="85" t="s">
        <v>495</v>
      </c>
      <c r="D99" s="75" t="s">
        <v>874</v>
      </c>
      <c r="E99" s="86" t="s">
        <v>875</v>
      </c>
      <c r="F99" s="86" t="s">
        <v>1081</v>
      </c>
      <c r="G99" s="86" t="s">
        <v>1082</v>
      </c>
      <c r="H99" s="86" t="s">
        <v>1280</v>
      </c>
      <c r="I99" s="86" t="s">
        <v>1281</v>
      </c>
      <c r="J99" s="86" t="s">
        <v>1473</v>
      </c>
      <c r="K99" s="87" t="s">
        <v>1086</v>
      </c>
      <c r="L99" s="88"/>
      <c r="M99" s="89" t="s">
        <v>1671</v>
      </c>
    </row>
    <row r="100" spans="1:13" ht="12.75">
      <c r="A100" s="76" t="s">
        <v>1884</v>
      </c>
      <c r="B100" s="77">
        <v>80</v>
      </c>
      <c r="C100" s="78" t="s">
        <v>626</v>
      </c>
      <c r="D100" s="74" t="s">
        <v>806</v>
      </c>
      <c r="E100" s="79" t="s">
        <v>807</v>
      </c>
      <c r="F100" s="79" t="s">
        <v>667</v>
      </c>
      <c r="G100" s="79" t="s">
        <v>785</v>
      </c>
      <c r="H100" s="79" t="s">
        <v>1267</v>
      </c>
      <c r="I100" s="79" t="s">
        <v>1242</v>
      </c>
      <c r="J100" s="79" t="s">
        <v>1274</v>
      </c>
      <c r="K100" s="80" t="s">
        <v>1475</v>
      </c>
      <c r="L100" s="81" t="s">
        <v>1590</v>
      </c>
      <c r="M100" s="82" t="s">
        <v>1672</v>
      </c>
    </row>
    <row r="101" spans="1:13" ht="12.75">
      <c r="A101" s="83" t="s">
        <v>169</v>
      </c>
      <c r="B101" s="84"/>
      <c r="C101" s="85" t="s">
        <v>440</v>
      </c>
      <c r="D101" s="75" t="s">
        <v>808</v>
      </c>
      <c r="E101" s="86" t="s">
        <v>809</v>
      </c>
      <c r="F101" s="86" t="s">
        <v>844</v>
      </c>
      <c r="G101" s="86" t="s">
        <v>1078</v>
      </c>
      <c r="H101" s="86" t="s">
        <v>808</v>
      </c>
      <c r="I101" s="86" t="s">
        <v>1268</v>
      </c>
      <c r="J101" s="86" t="s">
        <v>1476</v>
      </c>
      <c r="K101" s="87" t="s">
        <v>1092</v>
      </c>
      <c r="L101" s="88"/>
      <c r="M101" s="89" t="s">
        <v>1673</v>
      </c>
    </row>
    <row r="102" spans="1:13" ht="12.75">
      <c r="A102" s="76" t="s">
        <v>1484</v>
      </c>
      <c r="B102" s="77">
        <v>62</v>
      </c>
      <c r="C102" s="78" t="s">
        <v>608</v>
      </c>
      <c r="D102" s="74" t="s">
        <v>534</v>
      </c>
      <c r="E102" s="79" t="s">
        <v>715</v>
      </c>
      <c r="F102" s="79" t="s">
        <v>708</v>
      </c>
      <c r="G102" s="79" t="s">
        <v>833</v>
      </c>
      <c r="H102" s="79" t="s">
        <v>1274</v>
      </c>
      <c r="I102" s="79" t="s">
        <v>1275</v>
      </c>
      <c r="J102" s="79" t="s">
        <v>1477</v>
      </c>
      <c r="K102" s="80" t="s">
        <v>1478</v>
      </c>
      <c r="L102" s="81" t="s">
        <v>1590</v>
      </c>
      <c r="M102" s="82" t="s">
        <v>1674</v>
      </c>
    </row>
    <row r="103" spans="1:13" ht="12.75">
      <c r="A103" s="83" t="s">
        <v>75</v>
      </c>
      <c r="B103" s="84"/>
      <c r="C103" s="85" t="s">
        <v>89</v>
      </c>
      <c r="D103" s="75" t="s">
        <v>877</v>
      </c>
      <c r="E103" s="86" t="s">
        <v>828</v>
      </c>
      <c r="F103" s="86" t="s">
        <v>1091</v>
      </c>
      <c r="G103" s="86" t="s">
        <v>1092</v>
      </c>
      <c r="H103" s="86" t="s">
        <v>1276</v>
      </c>
      <c r="I103" s="86" t="s">
        <v>1277</v>
      </c>
      <c r="J103" s="86" t="s">
        <v>1276</v>
      </c>
      <c r="K103" s="87" t="s">
        <v>725</v>
      </c>
      <c r="L103" s="88"/>
      <c r="M103" s="89" t="s">
        <v>1675</v>
      </c>
    </row>
    <row r="104" spans="1:13" ht="12.75">
      <c r="A104" s="76" t="s">
        <v>1885</v>
      </c>
      <c r="B104" s="77">
        <v>94</v>
      </c>
      <c r="C104" s="78" t="s">
        <v>638</v>
      </c>
      <c r="D104" s="74" t="s">
        <v>823</v>
      </c>
      <c r="E104" s="79" t="s">
        <v>824</v>
      </c>
      <c r="F104" s="79" t="s">
        <v>1100</v>
      </c>
      <c r="G104" s="79" t="s">
        <v>686</v>
      </c>
      <c r="H104" s="79" t="s">
        <v>983</v>
      </c>
      <c r="I104" s="79" t="s">
        <v>1291</v>
      </c>
      <c r="J104" s="79" t="s">
        <v>989</v>
      </c>
      <c r="K104" s="80" t="s">
        <v>856</v>
      </c>
      <c r="L104" s="81"/>
      <c r="M104" s="82" t="s">
        <v>1496</v>
      </c>
    </row>
    <row r="105" spans="1:13" ht="12.75">
      <c r="A105" s="83" t="s">
        <v>151</v>
      </c>
      <c r="B105" s="84"/>
      <c r="C105" s="85" t="s">
        <v>450</v>
      </c>
      <c r="D105" s="75" t="s">
        <v>830</v>
      </c>
      <c r="E105" s="86" t="s">
        <v>825</v>
      </c>
      <c r="F105" s="86" t="s">
        <v>1101</v>
      </c>
      <c r="G105" s="86" t="s">
        <v>1102</v>
      </c>
      <c r="H105" s="86" t="s">
        <v>1292</v>
      </c>
      <c r="I105" s="86" t="s">
        <v>1293</v>
      </c>
      <c r="J105" s="86" t="s">
        <v>799</v>
      </c>
      <c r="K105" s="87" t="s">
        <v>1497</v>
      </c>
      <c r="L105" s="88"/>
      <c r="M105" s="89" t="s">
        <v>1676</v>
      </c>
    </row>
    <row r="106" spans="1:13" ht="12.75">
      <c r="A106" s="76" t="s">
        <v>1886</v>
      </c>
      <c r="B106" s="77">
        <v>68</v>
      </c>
      <c r="C106" s="78" t="s">
        <v>614</v>
      </c>
      <c r="D106" s="74" t="s">
        <v>833</v>
      </c>
      <c r="E106" s="79" t="s">
        <v>834</v>
      </c>
      <c r="F106" s="79" t="s">
        <v>934</v>
      </c>
      <c r="G106" s="79" t="s">
        <v>1107</v>
      </c>
      <c r="H106" s="79" t="s">
        <v>860</v>
      </c>
      <c r="I106" s="79" t="s">
        <v>1295</v>
      </c>
      <c r="J106" s="79" t="s">
        <v>993</v>
      </c>
      <c r="K106" s="80" t="s">
        <v>1275</v>
      </c>
      <c r="L106" s="81"/>
      <c r="M106" s="82" t="s">
        <v>1501</v>
      </c>
    </row>
    <row r="107" spans="1:13" ht="12.75">
      <c r="A107" s="83" t="s">
        <v>128</v>
      </c>
      <c r="B107" s="84"/>
      <c r="C107" s="85" t="s">
        <v>387</v>
      </c>
      <c r="D107" s="75" t="s">
        <v>886</v>
      </c>
      <c r="E107" s="86" t="s">
        <v>887</v>
      </c>
      <c r="F107" s="86" t="s">
        <v>1108</v>
      </c>
      <c r="G107" s="86" t="s">
        <v>1109</v>
      </c>
      <c r="H107" s="86" t="s">
        <v>1296</v>
      </c>
      <c r="I107" s="86" t="s">
        <v>1297</v>
      </c>
      <c r="J107" s="86" t="s">
        <v>1502</v>
      </c>
      <c r="K107" s="87" t="s">
        <v>797</v>
      </c>
      <c r="L107" s="88"/>
      <c r="M107" s="89" t="s">
        <v>1677</v>
      </c>
    </row>
    <row r="108" spans="1:13" ht="12.75">
      <c r="A108" s="76" t="s">
        <v>1887</v>
      </c>
      <c r="B108" s="77">
        <v>53</v>
      </c>
      <c r="C108" s="78" t="s">
        <v>599</v>
      </c>
      <c r="D108" s="74" t="s">
        <v>643</v>
      </c>
      <c r="E108" s="79" t="s">
        <v>717</v>
      </c>
      <c r="F108" s="79" t="s">
        <v>544</v>
      </c>
      <c r="G108" s="79" t="s">
        <v>1097</v>
      </c>
      <c r="H108" s="79" t="s">
        <v>1100</v>
      </c>
      <c r="I108" s="79" t="s">
        <v>1294</v>
      </c>
      <c r="J108" s="79" t="s">
        <v>1503</v>
      </c>
      <c r="K108" s="80" t="s">
        <v>1504</v>
      </c>
      <c r="L108" s="81"/>
      <c r="M108" s="82" t="s">
        <v>1505</v>
      </c>
    </row>
    <row r="109" spans="1:13" ht="12.75">
      <c r="A109" s="83" t="s">
        <v>162</v>
      </c>
      <c r="B109" s="84"/>
      <c r="C109" s="85" t="s">
        <v>67</v>
      </c>
      <c r="D109" s="75" t="s">
        <v>878</v>
      </c>
      <c r="E109" s="86" t="s">
        <v>829</v>
      </c>
      <c r="F109" s="86" t="s">
        <v>1098</v>
      </c>
      <c r="G109" s="86" t="s">
        <v>1099</v>
      </c>
      <c r="H109" s="86" t="s">
        <v>1111</v>
      </c>
      <c r="I109" s="86" t="s">
        <v>878</v>
      </c>
      <c r="J109" s="86" t="s">
        <v>1506</v>
      </c>
      <c r="K109" s="87" t="s">
        <v>831</v>
      </c>
      <c r="L109" s="88"/>
      <c r="M109" s="89" t="s">
        <v>1678</v>
      </c>
    </row>
    <row r="110" spans="1:13" ht="12.75">
      <c r="A110" s="76" t="s">
        <v>1888</v>
      </c>
      <c r="B110" s="77">
        <v>45</v>
      </c>
      <c r="C110" s="78" t="s">
        <v>591</v>
      </c>
      <c r="D110" s="74" t="s">
        <v>726</v>
      </c>
      <c r="E110" s="79" t="s">
        <v>727</v>
      </c>
      <c r="F110" s="79" t="s">
        <v>704</v>
      </c>
      <c r="G110" s="79" t="s">
        <v>1001</v>
      </c>
      <c r="H110" s="79" t="s">
        <v>983</v>
      </c>
      <c r="I110" s="79" t="s">
        <v>1298</v>
      </c>
      <c r="J110" s="79" t="s">
        <v>1498</v>
      </c>
      <c r="K110" s="80" t="s">
        <v>1279</v>
      </c>
      <c r="L110" s="81" t="s">
        <v>1608</v>
      </c>
      <c r="M110" s="82" t="s">
        <v>1889</v>
      </c>
    </row>
    <row r="111" spans="1:13" ht="12.75">
      <c r="A111" s="83" t="s">
        <v>98</v>
      </c>
      <c r="B111" s="84"/>
      <c r="C111" s="85" t="s">
        <v>277</v>
      </c>
      <c r="D111" s="75" t="s">
        <v>841</v>
      </c>
      <c r="E111" s="86" t="s">
        <v>889</v>
      </c>
      <c r="F111" s="86" t="s">
        <v>1106</v>
      </c>
      <c r="G111" s="86" t="s">
        <v>1081</v>
      </c>
      <c r="H111" s="86" t="s">
        <v>874</v>
      </c>
      <c r="I111" s="86" t="s">
        <v>1299</v>
      </c>
      <c r="J111" s="86" t="s">
        <v>1499</v>
      </c>
      <c r="K111" s="87" t="s">
        <v>1500</v>
      </c>
      <c r="L111" s="88"/>
      <c r="M111" s="89" t="s">
        <v>1890</v>
      </c>
    </row>
    <row r="112" spans="1:13" ht="12.75">
      <c r="A112" s="76" t="s">
        <v>1891</v>
      </c>
      <c r="B112" s="77">
        <v>70</v>
      </c>
      <c r="C112" s="78" t="s">
        <v>616</v>
      </c>
      <c r="D112" s="74" t="s">
        <v>715</v>
      </c>
      <c r="E112" s="79" t="s">
        <v>849</v>
      </c>
      <c r="F112" s="79" t="s">
        <v>1123</v>
      </c>
      <c r="G112" s="79" t="s">
        <v>1124</v>
      </c>
      <c r="H112" s="79" t="s">
        <v>1304</v>
      </c>
      <c r="I112" s="79" t="s">
        <v>1305</v>
      </c>
      <c r="J112" s="79" t="s">
        <v>700</v>
      </c>
      <c r="K112" s="80" t="s">
        <v>1223</v>
      </c>
      <c r="L112" s="81" t="s">
        <v>1597</v>
      </c>
      <c r="M112" s="82" t="s">
        <v>1680</v>
      </c>
    </row>
    <row r="113" spans="1:13" ht="12.75">
      <c r="A113" s="83" t="s">
        <v>192</v>
      </c>
      <c r="B113" s="84"/>
      <c r="C113" s="85" t="s">
        <v>102</v>
      </c>
      <c r="D113" s="75" t="s">
        <v>895</v>
      </c>
      <c r="E113" s="86" t="s">
        <v>880</v>
      </c>
      <c r="F113" s="86" t="s">
        <v>1125</v>
      </c>
      <c r="G113" s="86" t="s">
        <v>1126</v>
      </c>
      <c r="H113" s="86" t="s">
        <v>1110</v>
      </c>
      <c r="I113" s="86" t="s">
        <v>1306</v>
      </c>
      <c r="J113" s="86" t="s">
        <v>1510</v>
      </c>
      <c r="K113" s="87" t="s">
        <v>1511</v>
      </c>
      <c r="L113" s="88"/>
      <c r="M113" s="89" t="s">
        <v>1512</v>
      </c>
    </row>
    <row r="114" spans="1:13" ht="12.75">
      <c r="A114" s="76" t="s">
        <v>1892</v>
      </c>
      <c r="B114" s="77">
        <v>65</v>
      </c>
      <c r="C114" s="78" t="s">
        <v>611</v>
      </c>
      <c r="D114" s="74" t="s">
        <v>728</v>
      </c>
      <c r="E114" s="79" t="s">
        <v>729</v>
      </c>
      <c r="F114" s="79" t="s">
        <v>1118</v>
      </c>
      <c r="G114" s="79" t="s">
        <v>1119</v>
      </c>
      <c r="H114" s="79" t="s">
        <v>1307</v>
      </c>
      <c r="I114" s="79" t="s">
        <v>1248</v>
      </c>
      <c r="J114" s="79" t="s">
        <v>672</v>
      </c>
      <c r="K114" s="80" t="s">
        <v>1150</v>
      </c>
      <c r="L114" s="81"/>
      <c r="M114" s="82" t="s">
        <v>1518</v>
      </c>
    </row>
    <row r="115" spans="1:13" ht="12.75">
      <c r="A115" s="83" t="s">
        <v>128</v>
      </c>
      <c r="B115" s="84"/>
      <c r="C115" s="85" t="s">
        <v>67</v>
      </c>
      <c r="D115" s="75" t="s">
        <v>853</v>
      </c>
      <c r="E115" s="86" t="s">
        <v>896</v>
      </c>
      <c r="F115" s="86" t="s">
        <v>1105</v>
      </c>
      <c r="G115" s="86" t="s">
        <v>1120</v>
      </c>
      <c r="H115" s="86" t="s">
        <v>1308</v>
      </c>
      <c r="I115" s="86" t="s">
        <v>1309</v>
      </c>
      <c r="J115" s="86" t="s">
        <v>1519</v>
      </c>
      <c r="K115" s="87" t="s">
        <v>1309</v>
      </c>
      <c r="L115" s="88"/>
      <c r="M115" s="89" t="s">
        <v>1682</v>
      </c>
    </row>
    <row r="116" spans="1:13" ht="12.75">
      <c r="A116" s="76" t="s">
        <v>1679</v>
      </c>
      <c r="B116" s="77">
        <v>27</v>
      </c>
      <c r="C116" s="78" t="s">
        <v>573</v>
      </c>
      <c r="D116" s="74" t="s">
        <v>689</v>
      </c>
      <c r="E116" s="79" t="s">
        <v>690</v>
      </c>
      <c r="F116" s="79" t="s">
        <v>1005</v>
      </c>
      <c r="G116" s="79" t="s">
        <v>1006</v>
      </c>
      <c r="H116" s="79" t="s">
        <v>926</v>
      </c>
      <c r="I116" s="79" t="s">
        <v>1300</v>
      </c>
      <c r="J116" s="79" t="s">
        <v>1494</v>
      </c>
      <c r="K116" s="80" t="s">
        <v>1244</v>
      </c>
      <c r="L116" s="81" t="s">
        <v>1893</v>
      </c>
      <c r="M116" s="82" t="s">
        <v>1894</v>
      </c>
    </row>
    <row r="117" spans="1:13" ht="12.75">
      <c r="A117" s="83" t="s">
        <v>98</v>
      </c>
      <c r="B117" s="84"/>
      <c r="C117" s="85" t="s">
        <v>189</v>
      </c>
      <c r="D117" s="75" t="s">
        <v>892</v>
      </c>
      <c r="E117" s="86" t="s">
        <v>893</v>
      </c>
      <c r="F117" s="86" t="s">
        <v>1114</v>
      </c>
      <c r="G117" s="86" t="s">
        <v>1106</v>
      </c>
      <c r="H117" s="86" t="s">
        <v>1301</v>
      </c>
      <c r="I117" s="86" t="s">
        <v>1302</v>
      </c>
      <c r="J117" s="86" t="s">
        <v>1495</v>
      </c>
      <c r="K117" s="87" t="s">
        <v>1010</v>
      </c>
      <c r="L117" s="88"/>
      <c r="M117" s="89" t="s">
        <v>1895</v>
      </c>
    </row>
    <row r="118" spans="1:13" ht="12.75">
      <c r="A118" s="76" t="s">
        <v>1896</v>
      </c>
      <c r="B118" s="77">
        <v>26</v>
      </c>
      <c r="C118" s="78" t="s">
        <v>572</v>
      </c>
      <c r="D118" s="74" t="s">
        <v>662</v>
      </c>
      <c r="E118" s="79" t="s">
        <v>686</v>
      </c>
      <c r="F118" s="79" t="s">
        <v>1002</v>
      </c>
      <c r="G118" s="79" t="s">
        <v>1003</v>
      </c>
      <c r="H118" s="79" t="s">
        <v>1278</v>
      </c>
      <c r="I118" s="79" t="s">
        <v>1303</v>
      </c>
      <c r="J118" s="79" t="s">
        <v>680</v>
      </c>
      <c r="K118" s="80" t="s">
        <v>1513</v>
      </c>
      <c r="L118" s="81" t="s">
        <v>1608</v>
      </c>
      <c r="M118" s="82" t="s">
        <v>1897</v>
      </c>
    </row>
    <row r="119" spans="1:13" ht="12.75">
      <c r="A119" s="83" t="s">
        <v>162</v>
      </c>
      <c r="B119" s="84"/>
      <c r="C119" s="85" t="s">
        <v>67</v>
      </c>
      <c r="D119" s="75" t="s">
        <v>884</v>
      </c>
      <c r="E119" s="86" t="s">
        <v>885</v>
      </c>
      <c r="F119" s="86" t="s">
        <v>1110</v>
      </c>
      <c r="G119" s="86" t="s">
        <v>1111</v>
      </c>
      <c r="H119" s="86" t="s">
        <v>1069</v>
      </c>
      <c r="I119" s="86" t="s">
        <v>1111</v>
      </c>
      <c r="J119" s="86" t="s">
        <v>1514</v>
      </c>
      <c r="K119" s="87" t="s">
        <v>1263</v>
      </c>
      <c r="L119" s="88"/>
      <c r="M119" s="89" t="s">
        <v>1898</v>
      </c>
    </row>
    <row r="120" spans="1:13" ht="12.75">
      <c r="A120" s="76" t="s">
        <v>1899</v>
      </c>
      <c r="B120" s="77">
        <v>61</v>
      </c>
      <c r="C120" s="78" t="s">
        <v>607</v>
      </c>
      <c r="D120" s="74" t="s">
        <v>723</v>
      </c>
      <c r="E120" s="79" t="s">
        <v>724</v>
      </c>
      <c r="F120" s="79" t="s">
        <v>1103</v>
      </c>
      <c r="G120" s="79" t="s">
        <v>678</v>
      </c>
      <c r="H120" s="79" t="s">
        <v>1049</v>
      </c>
      <c r="I120" s="79" t="s">
        <v>1288</v>
      </c>
      <c r="J120" s="79" t="s">
        <v>1515</v>
      </c>
      <c r="K120" s="80" t="s">
        <v>1516</v>
      </c>
      <c r="L120" s="81" t="s">
        <v>1608</v>
      </c>
      <c r="M120" s="82" t="s">
        <v>1900</v>
      </c>
    </row>
    <row r="121" spans="1:13" ht="12.75">
      <c r="A121" s="83" t="s">
        <v>128</v>
      </c>
      <c r="B121" s="84"/>
      <c r="C121" s="85" t="s">
        <v>119</v>
      </c>
      <c r="D121" s="75" t="s">
        <v>879</v>
      </c>
      <c r="E121" s="86" t="s">
        <v>883</v>
      </c>
      <c r="F121" s="86" t="s">
        <v>1104</v>
      </c>
      <c r="G121" s="86" t="s">
        <v>1105</v>
      </c>
      <c r="H121" s="86" t="s">
        <v>1289</v>
      </c>
      <c r="I121" s="86" t="s">
        <v>1290</v>
      </c>
      <c r="J121" s="86" t="s">
        <v>1268</v>
      </c>
      <c r="K121" s="87" t="s">
        <v>1517</v>
      </c>
      <c r="L121" s="88"/>
      <c r="M121" s="89" t="s">
        <v>1901</v>
      </c>
    </row>
    <row r="122" spans="1:13" ht="12.75">
      <c r="A122" s="76" t="s">
        <v>1681</v>
      </c>
      <c r="B122" s="77">
        <v>58</v>
      </c>
      <c r="C122" s="78" t="s">
        <v>604</v>
      </c>
      <c r="D122" s="74" t="s">
        <v>719</v>
      </c>
      <c r="E122" s="79" t="s">
        <v>720</v>
      </c>
      <c r="F122" s="79" t="s">
        <v>680</v>
      </c>
      <c r="G122" s="79" t="s">
        <v>1093</v>
      </c>
      <c r="H122" s="79" t="s">
        <v>659</v>
      </c>
      <c r="I122" s="79" t="s">
        <v>1282</v>
      </c>
      <c r="J122" s="79" t="s">
        <v>511</v>
      </c>
      <c r="K122" s="80" t="s">
        <v>1507</v>
      </c>
      <c r="L122" s="81" t="s">
        <v>1893</v>
      </c>
      <c r="M122" s="82" t="s">
        <v>1902</v>
      </c>
    </row>
    <row r="123" spans="1:13" ht="12.75">
      <c r="A123" s="83" t="s">
        <v>162</v>
      </c>
      <c r="B123" s="84"/>
      <c r="C123" s="85" t="s">
        <v>338</v>
      </c>
      <c r="D123" s="75" t="s">
        <v>880</v>
      </c>
      <c r="E123" s="86" t="s">
        <v>881</v>
      </c>
      <c r="F123" s="86" t="s">
        <v>1074</v>
      </c>
      <c r="G123" s="86" t="s">
        <v>1094</v>
      </c>
      <c r="H123" s="86" t="s">
        <v>1283</v>
      </c>
      <c r="I123" s="86" t="s">
        <v>1262</v>
      </c>
      <c r="J123" s="86" t="s">
        <v>1508</v>
      </c>
      <c r="K123" s="87" t="s">
        <v>1509</v>
      </c>
      <c r="L123" s="88"/>
      <c r="M123" s="89" t="s">
        <v>1903</v>
      </c>
    </row>
    <row r="124" spans="1:13" ht="12.75">
      <c r="A124" s="76" t="s">
        <v>1904</v>
      </c>
      <c r="B124" s="77">
        <v>82</v>
      </c>
      <c r="C124" s="78" t="s">
        <v>628</v>
      </c>
      <c r="D124" s="74" t="s">
        <v>835</v>
      </c>
      <c r="E124" s="79" t="s">
        <v>836</v>
      </c>
      <c r="F124" s="79" t="s">
        <v>523</v>
      </c>
      <c r="G124" s="79" t="s">
        <v>1115</v>
      </c>
      <c r="H124" s="79" t="s">
        <v>1310</v>
      </c>
      <c r="I124" s="79" t="s">
        <v>1311</v>
      </c>
      <c r="J124" s="79" t="s">
        <v>1520</v>
      </c>
      <c r="K124" s="80" t="s">
        <v>1521</v>
      </c>
      <c r="L124" s="81" t="s">
        <v>1597</v>
      </c>
      <c r="M124" s="82" t="s">
        <v>1683</v>
      </c>
    </row>
    <row r="125" spans="1:13" ht="12.75">
      <c r="A125" s="83" t="s">
        <v>169</v>
      </c>
      <c r="B125" s="84"/>
      <c r="C125" s="85" t="s">
        <v>450</v>
      </c>
      <c r="D125" s="75" t="s">
        <v>832</v>
      </c>
      <c r="E125" s="86" t="s">
        <v>888</v>
      </c>
      <c r="F125" s="86" t="s">
        <v>1116</v>
      </c>
      <c r="G125" s="86" t="s">
        <v>1117</v>
      </c>
      <c r="H125" s="86" t="s">
        <v>832</v>
      </c>
      <c r="I125" s="86" t="s">
        <v>832</v>
      </c>
      <c r="J125" s="86" t="s">
        <v>1109</v>
      </c>
      <c r="K125" s="87" t="s">
        <v>1108</v>
      </c>
      <c r="L125" s="88"/>
      <c r="M125" s="89" t="s">
        <v>1522</v>
      </c>
    </row>
    <row r="126" spans="1:13" ht="12.75">
      <c r="A126" s="76" t="s">
        <v>1905</v>
      </c>
      <c r="B126" s="77">
        <v>83</v>
      </c>
      <c r="C126" s="78" t="s">
        <v>629</v>
      </c>
      <c r="D126" s="74" t="s">
        <v>847</v>
      </c>
      <c r="E126" s="79" t="s">
        <v>848</v>
      </c>
      <c r="F126" s="79" t="s">
        <v>721</v>
      </c>
      <c r="G126" s="79" t="s">
        <v>1132</v>
      </c>
      <c r="H126" s="79" t="s">
        <v>1314</v>
      </c>
      <c r="I126" s="79" t="s">
        <v>1315</v>
      </c>
      <c r="J126" s="79" t="s">
        <v>1479</v>
      </c>
      <c r="K126" s="80" t="s">
        <v>1523</v>
      </c>
      <c r="L126" s="81" t="s">
        <v>1597</v>
      </c>
      <c r="M126" s="82" t="s">
        <v>1684</v>
      </c>
    </row>
    <row r="127" spans="1:13" ht="12.75">
      <c r="A127" s="83" t="s">
        <v>98</v>
      </c>
      <c r="B127" s="84"/>
      <c r="C127" s="85" t="s">
        <v>387</v>
      </c>
      <c r="D127" s="75" t="s">
        <v>890</v>
      </c>
      <c r="E127" s="86" t="s">
        <v>841</v>
      </c>
      <c r="F127" s="86" t="s">
        <v>1133</v>
      </c>
      <c r="G127" s="86" t="s">
        <v>1134</v>
      </c>
      <c r="H127" s="86" t="s">
        <v>1316</v>
      </c>
      <c r="I127" s="86" t="s">
        <v>1317</v>
      </c>
      <c r="J127" s="86" t="s">
        <v>1077</v>
      </c>
      <c r="K127" s="87" t="s">
        <v>1317</v>
      </c>
      <c r="L127" s="88"/>
      <c r="M127" s="89" t="s">
        <v>1524</v>
      </c>
    </row>
    <row r="128" spans="1:13" ht="12.75">
      <c r="A128" s="76" t="s">
        <v>1906</v>
      </c>
      <c r="B128" s="77">
        <v>55</v>
      </c>
      <c r="C128" s="78" t="s">
        <v>601</v>
      </c>
      <c r="D128" s="74" t="s">
        <v>730</v>
      </c>
      <c r="E128" s="79" t="s">
        <v>731</v>
      </c>
      <c r="F128" s="79" t="s">
        <v>1026</v>
      </c>
      <c r="G128" s="79" t="s">
        <v>1131</v>
      </c>
      <c r="H128" s="79" t="s">
        <v>1318</v>
      </c>
      <c r="I128" s="79" t="s">
        <v>1319</v>
      </c>
      <c r="J128" s="79" t="s">
        <v>1525</v>
      </c>
      <c r="K128" s="80" t="s">
        <v>1332</v>
      </c>
      <c r="L128" s="81"/>
      <c r="M128" s="82" t="s">
        <v>1526</v>
      </c>
    </row>
    <row r="129" spans="1:13" ht="12.75">
      <c r="A129" s="83" t="s">
        <v>162</v>
      </c>
      <c r="B129" s="84"/>
      <c r="C129" s="85" t="s">
        <v>229</v>
      </c>
      <c r="D129" s="75" t="s">
        <v>897</v>
      </c>
      <c r="E129" s="86" t="s">
        <v>898</v>
      </c>
      <c r="F129" s="86" t="s">
        <v>879</v>
      </c>
      <c r="G129" s="86" t="s">
        <v>879</v>
      </c>
      <c r="H129" s="86" t="s">
        <v>1320</v>
      </c>
      <c r="I129" s="86" t="s">
        <v>1321</v>
      </c>
      <c r="J129" s="86" t="s">
        <v>1527</v>
      </c>
      <c r="K129" s="87" t="s">
        <v>1528</v>
      </c>
      <c r="L129" s="88"/>
      <c r="M129" s="89" t="s">
        <v>1685</v>
      </c>
    </row>
    <row r="130" spans="1:13" ht="12.75">
      <c r="A130" s="76" t="s">
        <v>1907</v>
      </c>
      <c r="B130" s="77">
        <v>49</v>
      </c>
      <c r="C130" s="78" t="s">
        <v>595</v>
      </c>
      <c r="D130" s="74" t="s">
        <v>713</v>
      </c>
      <c r="E130" s="79" t="s">
        <v>718</v>
      </c>
      <c r="F130" s="79" t="s">
        <v>999</v>
      </c>
      <c r="G130" s="79" t="s">
        <v>1000</v>
      </c>
      <c r="H130" s="79" t="s">
        <v>1284</v>
      </c>
      <c r="I130" s="79" t="s">
        <v>731</v>
      </c>
      <c r="J130" s="79" t="s">
        <v>533</v>
      </c>
      <c r="K130" s="80" t="s">
        <v>1492</v>
      </c>
      <c r="L130" s="81" t="s">
        <v>1602</v>
      </c>
      <c r="M130" s="82" t="s">
        <v>1908</v>
      </c>
    </row>
    <row r="131" spans="1:13" ht="12.75">
      <c r="A131" s="83" t="s">
        <v>162</v>
      </c>
      <c r="B131" s="84"/>
      <c r="C131" s="85" t="s">
        <v>505</v>
      </c>
      <c r="D131" s="75" t="s">
        <v>831</v>
      </c>
      <c r="E131" s="86" t="s">
        <v>879</v>
      </c>
      <c r="F131" s="86" t="s">
        <v>1095</v>
      </c>
      <c r="G131" s="86" t="s">
        <v>1096</v>
      </c>
      <c r="H131" s="86" t="s">
        <v>825</v>
      </c>
      <c r="I131" s="86" t="s">
        <v>799</v>
      </c>
      <c r="J131" s="86" t="s">
        <v>1493</v>
      </c>
      <c r="K131" s="87" t="s">
        <v>1069</v>
      </c>
      <c r="L131" s="88"/>
      <c r="M131" s="89" t="s">
        <v>1909</v>
      </c>
    </row>
    <row r="132" spans="1:13" ht="12.75">
      <c r="A132" s="76" t="s">
        <v>1910</v>
      </c>
      <c r="B132" s="77">
        <v>97</v>
      </c>
      <c r="C132" s="78" t="s">
        <v>631</v>
      </c>
      <c r="D132" s="74" t="s">
        <v>680</v>
      </c>
      <c r="E132" s="79" t="s">
        <v>769</v>
      </c>
      <c r="F132" s="79" t="s">
        <v>1029</v>
      </c>
      <c r="G132" s="79" t="s">
        <v>814</v>
      </c>
      <c r="H132" s="79" t="s">
        <v>1191</v>
      </c>
      <c r="I132" s="79" t="s">
        <v>1192</v>
      </c>
      <c r="J132" s="79" t="s">
        <v>1389</v>
      </c>
      <c r="K132" s="80" t="s">
        <v>990</v>
      </c>
      <c r="L132" s="81" t="s">
        <v>1619</v>
      </c>
      <c r="M132" s="82" t="s">
        <v>1911</v>
      </c>
    </row>
    <row r="133" spans="1:13" ht="12.75">
      <c r="A133" s="83" t="s">
        <v>110</v>
      </c>
      <c r="B133" s="84"/>
      <c r="C133" s="85" t="s">
        <v>498</v>
      </c>
      <c r="D133" s="75" t="s">
        <v>770</v>
      </c>
      <c r="E133" s="86" t="s">
        <v>693</v>
      </c>
      <c r="F133" s="86" t="s">
        <v>1030</v>
      </c>
      <c r="G133" s="86" t="s">
        <v>940</v>
      </c>
      <c r="H133" s="86" t="s">
        <v>935</v>
      </c>
      <c r="I133" s="86" t="s">
        <v>776</v>
      </c>
      <c r="J133" s="86" t="s">
        <v>1390</v>
      </c>
      <c r="K133" s="87" t="s">
        <v>1171</v>
      </c>
      <c r="L133" s="88"/>
      <c r="M133" s="89" t="s">
        <v>1912</v>
      </c>
    </row>
    <row r="134" spans="1:13" ht="12.75">
      <c r="A134" s="76" t="s">
        <v>1529</v>
      </c>
      <c r="B134" s="77">
        <v>64</v>
      </c>
      <c r="C134" s="78" t="s">
        <v>610</v>
      </c>
      <c r="D134" s="74" t="s">
        <v>732</v>
      </c>
      <c r="E134" s="79" t="s">
        <v>733</v>
      </c>
      <c r="F134" s="79" t="s">
        <v>1135</v>
      </c>
      <c r="G134" s="79" t="s">
        <v>1136</v>
      </c>
      <c r="H134" s="79" t="s">
        <v>757</v>
      </c>
      <c r="I134" s="79" t="s">
        <v>1326</v>
      </c>
      <c r="J134" s="79" t="s">
        <v>1530</v>
      </c>
      <c r="K134" s="80" t="s">
        <v>1531</v>
      </c>
      <c r="L134" s="81" t="s">
        <v>1597</v>
      </c>
      <c r="M134" s="82" t="s">
        <v>1686</v>
      </c>
    </row>
    <row r="135" spans="1:13" ht="12.75">
      <c r="A135" s="83" t="s">
        <v>162</v>
      </c>
      <c r="B135" s="84"/>
      <c r="C135" s="85" t="s">
        <v>367</v>
      </c>
      <c r="D135" s="75" t="s">
        <v>901</v>
      </c>
      <c r="E135" s="86" t="s">
        <v>902</v>
      </c>
      <c r="F135" s="86" t="s">
        <v>1137</v>
      </c>
      <c r="G135" s="86" t="s">
        <v>1138</v>
      </c>
      <c r="H135" s="86" t="s">
        <v>1327</v>
      </c>
      <c r="I135" s="86" t="s">
        <v>1137</v>
      </c>
      <c r="J135" s="86" t="s">
        <v>1532</v>
      </c>
      <c r="K135" s="87" t="s">
        <v>1533</v>
      </c>
      <c r="L135" s="88"/>
      <c r="M135" s="89" t="s">
        <v>1534</v>
      </c>
    </row>
    <row r="136" spans="1:13" ht="12.75">
      <c r="A136" s="76" t="s">
        <v>1535</v>
      </c>
      <c r="B136" s="77">
        <v>66</v>
      </c>
      <c r="C136" s="78" t="s">
        <v>612</v>
      </c>
      <c r="D136" s="74" t="s">
        <v>845</v>
      </c>
      <c r="E136" s="79" t="s">
        <v>846</v>
      </c>
      <c r="F136" s="79" t="s">
        <v>1127</v>
      </c>
      <c r="G136" s="79" t="s">
        <v>1128</v>
      </c>
      <c r="H136" s="79" t="s">
        <v>1322</v>
      </c>
      <c r="I136" s="79" t="s">
        <v>1323</v>
      </c>
      <c r="J136" s="79" t="s">
        <v>552</v>
      </c>
      <c r="K136" s="80" t="s">
        <v>1536</v>
      </c>
      <c r="L136" s="81"/>
      <c r="M136" s="82" t="s">
        <v>1537</v>
      </c>
    </row>
    <row r="137" spans="1:13" ht="12.75">
      <c r="A137" s="83" t="s">
        <v>169</v>
      </c>
      <c r="B137" s="84"/>
      <c r="C137" s="85" t="s">
        <v>377</v>
      </c>
      <c r="D137" s="75" t="s">
        <v>850</v>
      </c>
      <c r="E137" s="86" t="s">
        <v>850</v>
      </c>
      <c r="F137" s="86" t="s">
        <v>1129</v>
      </c>
      <c r="G137" s="86" t="s">
        <v>1130</v>
      </c>
      <c r="H137" s="86" t="s">
        <v>1324</v>
      </c>
      <c r="I137" s="86" t="s">
        <v>1325</v>
      </c>
      <c r="J137" s="86" t="s">
        <v>1538</v>
      </c>
      <c r="K137" s="87" t="s">
        <v>832</v>
      </c>
      <c r="L137" s="88"/>
      <c r="M137" s="89" t="s">
        <v>1687</v>
      </c>
    </row>
    <row r="138" spans="1:13" ht="12.75">
      <c r="A138" s="76" t="s">
        <v>1688</v>
      </c>
      <c r="B138" s="77">
        <v>89</v>
      </c>
      <c r="C138" s="78" t="s">
        <v>635</v>
      </c>
      <c r="D138" s="74" t="s">
        <v>856</v>
      </c>
      <c r="E138" s="79" t="s">
        <v>857</v>
      </c>
      <c r="F138" s="79" t="s">
        <v>1145</v>
      </c>
      <c r="G138" s="79" t="s">
        <v>1146</v>
      </c>
      <c r="H138" s="79" t="s">
        <v>944</v>
      </c>
      <c r="I138" s="79" t="s">
        <v>1332</v>
      </c>
      <c r="J138" s="79" t="s">
        <v>1542</v>
      </c>
      <c r="K138" s="80" t="s">
        <v>1543</v>
      </c>
      <c r="L138" s="81"/>
      <c r="M138" s="82" t="s">
        <v>1544</v>
      </c>
    </row>
    <row r="139" spans="1:13" ht="12.75">
      <c r="A139" s="83" t="s">
        <v>110</v>
      </c>
      <c r="B139" s="84"/>
      <c r="C139" s="85" t="s">
        <v>476</v>
      </c>
      <c r="D139" s="75" t="s">
        <v>905</v>
      </c>
      <c r="E139" s="86" t="s">
        <v>906</v>
      </c>
      <c r="F139" s="86" t="s">
        <v>1147</v>
      </c>
      <c r="G139" s="86" t="s">
        <v>1148</v>
      </c>
      <c r="H139" s="86" t="s">
        <v>1333</v>
      </c>
      <c r="I139" s="86" t="s">
        <v>1334</v>
      </c>
      <c r="J139" s="86" t="s">
        <v>1545</v>
      </c>
      <c r="K139" s="87" t="s">
        <v>1546</v>
      </c>
      <c r="L139" s="88"/>
      <c r="M139" s="89" t="s">
        <v>1689</v>
      </c>
    </row>
    <row r="140" spans="1:13" ht="12.75">
      <c r="A140" s="76" t="s">
        <v>1690</v>
      </c>
      <c r="B140" s="77">
        <v>81</v>
      </c>
      <c r="C140" s="78" t="s">
        <v>627</v>
      </c>
      <c r="D140" s="74" t="s">
        <v>851</v>
      </c>
      <c r="E140" s="79" t="s">
        <v>852</v>
      </c>
      <c r="F140" s="79" t="s">
        <v>671</v>
      </c>
      <c r="G140" s="79" t="s">
        <v>1139</v>
      </c>
      <c r="H140" s="79" t="s">
        <v>658</v>
      </c>
      <c r="I140" s="79" t="s">
        <v>859</v>
      </c>
      <c r="J140" s="79" t="s">
        <v>1539</v>
      </c>
      <c r="K140" s="80" t="s">
        <v>1540</v>
      </c>
      <c r="L140" s="81" t="s">
        <v>1608</v>
      </c>
      <c r="M140" s="82" t="s">
        <v>1691</v>
      </c>
    </row>
    <row r="141" spans="1:13" ht="12.75">
      <c r="A141" s="83" t="s">
        <v>128</v>
      </c>
      <c r="B141" s="84"/>
      <c r="C141" s="85" t="s">
        <v>382</v>
      </c>
      <c r="D141" s="75" t="s">
        <v>899</v>
      </c>
      <c r="E141" s="86" t="s">
        <v>900</v>
      </c>
      <c r="F141" s="86" t="s">
        <v>1140</v>
      </c>
      <c r="G141" s="86" t="s">
        <v>1141</v>
      </c>
      <c r="H141" s="86" t="s">
        <v>1328</v>
      </c>
      <c r="I141" s="86" t="s">
        <v>1328</v>
      </c>
      <c r="J141" s="86" t="s">
        <v>1517</v>
      </c>
      <c r="K141" s="87" t="s">
        <v>1541</v>
      </c>
      <c r="L141" s="88"/>
      <c r="M141" s="89" t="s">
        <v>1692</v>
      </c>
    </row>
    <row r="142" spans="1:13" ht="12.75">
      <c r="A142" s="76" t="s">
        <v>1547</v>
      </c>
      <c r="B142" s="77">
        <v>90</v>
      </c>
      <c r="C142" s="78" t="s">
        <v>636</v>
      </c>
      <c r="D142" s="74" t="s">
        <v>854</v>
      </c>
      <c r="E142" s="79" t="s">
        <v>855</v>
      </c>
      <c r="F142" s="79" t="s">
        <v>1142</v>
      </c>
      <c r="G142" s="79" t="s">
        <v>1143</v>
      </c>
      <c r="H142" s="79" t="s">
        <v>1329</v>
      </c>
      <c r="I142" s="79" t="s">
        <v>1330</v>
      </c>
      <c r="J142" s="79" t="s">
        <v>1548</v>
      </c>
      <c r="K142" s="80" t="s">
        <v>1549</v>
      </c>
      <c r="L142" s="81"/>
      <c r="M142" s="82" t="s">
        <v>1550</v>
      </c>
    </row>
    <row r="143" spans="1:13" ht="12.75">
      <c r="A143" s="83" t="s">
        <v>192</v>
      </c>
      <c r="B143" s="84"/>
      <c r="C143" s="85" t="s">
        <v>107</v>
      </c>
      <c r="D143" s="75" t="s">
        <v>903</v>
      </c>
      <c r="E143" s="86" t="s">
        <v>904</v>
      </c>
      <c r="F143" s="86" t="s">
        <v>1144</v>
      </c>
      <c r="G143" s="86" t="s">
        <v>1144</v>
      </c>
      <c r="H143" s="86" t="s">
        <v>1321</v>
      </c>
      <c r="I143" s="86" t="s">
        <v>1331</v>
      </c>
      <c r="J143" s="86" t="s">
        <v>1551</v>
      </c>
      <c r="K143" s="87" t="s">
        <v>1320</v>
      </c>
      <c r="L143" s="88"/>
      <c r="M143" s="89" t="s">
        <v>1693</v>
      </c>
    </row>
    <row r="144" spans="1:13" ht="12.75">
      <c r="A144" s="76" t="s">
        <v>1552</v>
      </c>
      <c r="B144" s="77">
        <v>77</v>
      </c>
      <c r="C144" s="78" t="s">
        <v>623</v>
      </c>
      <c r="D144" s="74" t="s">
        <v>858</v>
      </c>
      <c r="E144" s="79" t="s">
        <v>859</v>
      </c>
      <c r="F144" s="79" t="s">
        <v>1149</v>
      </c>
      <c r="G144" s="79" t="s">
        <v>1150</v>
      </c>
      <c r="H144" s="79" t="s">
        <v>719</v>
      </c>
      <c r="I144" s="79" t="s">
        <v>1335</v>
      </c>
      <c r="J144" s="79" t="s">
        <v>1553</v>
      </c>
      <c r="K144" s="80" t="s">
        <v>1554</v>
      </c>
      <c r="L144" s="81"/>
      <c r="M144" s="82" t="s">
        <v>1555</v>
      </c>
    </row>
    <row r="145" spans="1:13" ht="12.75">
      <c r="A145" s="83" t="s">
        <v>98</v>
      </c>
      <c r="B145" s="84"/>
      <c r="C145" s="85" t="s">
        <v>107</v>
      </c>
      <c r="D145" s="75" t="s">
        <v>907</v>
      </c>
      <c r="E145" s="86" t="s">
        <v>908</v>
      </c>
      <c r="F145" s="86" t="s">
        <v>1151</v>
      </c>
      <c r="G145" s="86" t="s">
        <v>1152</v>
      </c>
      <c r="H145" s="86" t="s">
        <v>1134</v>
      </c>
      <c r="I145" s="86" t="s">
        <v>1336</v>
      </c>
      <c r="J145" s="86" t="s">
        <v>1556</v>
      </c>
      <c r="K145" s="87" t="s">
        <v>1557</v>
      </c>
      <c r="L145" s="88"/>
      <c r="M145" s="89" t="s">
        <v>1694</v>
      </c>
    </row>
    <row r="146" spans="1:13" ht="12.75">
      <c r="A146" s="76"/>
      <c r="B146" s="77">
        <v>91</v>
      </c>
      <c r="C146" s="78" t="s">
        <v>637</v>
      </c>
      <c r="D146" s="74" t="s">
        <v>811</v>
      </c>
      <c r="E146" s="79" t="s">
        <v>812</v>
      </c>
      <c r="F146" s="79" t="s">
        <v>960</v>
      </c>
      <c r="G146" s="79" t="s">
        <v>1053</v>
      </c>
      <c r="H146" s="79" t="s">
        <v>1179</v>
      </c>
      <c r="I146" s="79" t="s">
        <v>710</v>
      </c>
      <c r="J146" s="79"/>
      <c r="K146" s="80"/>
      <c r="L146" s="81" t="s">
        <v>1569</v>
      </c>
      <c r="M146" s="82"/>
    </row>
    <row r="147" spans="1:13" ht="12.75">
      <c r="A147" s="83" t="s">
        <v>110</v>
      </c>
      <c r="B147" s="84"/>
      <c r="C147" s="85" t="s">
        <v>125</v>
      </c>
      <c r="D147" s="75" t="s">
        <v>868</v>
      </c>
      <c r="E147" s="86" t="s">
        <v>813</v>
      </c>
      <c r="F147" s="86" t="s">
        <v>1054</v>
      </c>
      <c r="G147" s="86" t="s">
        <v>1030</v>
      </c>
      <c r="H147" s="86" t="s">
        <v>748</v>
      </c>
      <c r="I147" s="86" t="s">
        <v>1019</v>
      </c>
      <c r="J147" s="86"/>
      <c r="K147" s="87"/>
      <c r="L147" s="88"/>
      <c r="M147" s="89"/>
    </row>
    <row r="148" spans="1:13" ht="12.75">
      <c r="A148" s="76"/>
      <c r="B148" s="77">
        <v>71</v>
      </c>
      <c r="C148" s="78" t="s">
        <v>617</v>
      </c>
      <c r="D148" s="74" t="s">
        <v>739</v>
      </c>
      <c r="E148" s="79" t="s">
        <v>740</v>
      </c>
      <c r="F148" s="79" t="s">
        <v>1020</v>
      </c>
      <c r="G148" s="79" t="s">
        <v>1021</v>
      </c>
      <c r="H148" s="79" t="s">
        <v>1226</v>
      </c>
      <c r="I148" s="79" t="s">
        <v>1227</v>
      </c>
      <c r="J148" s="79"/>
      <c r="K148" s="80"/>
      <c r="L148" s="81" t="s">
        <v>1572</v>
      </c>
      <c r="M148" s="82"/>
    </row>
    <row r="149" spans="1:13" ht="12.75">
      <c r="A149" s="83" t="s">
        <v>98</v>
      </c>
      <c r="B149" s="84"/>
      <c r="C149" s="85" t="s">
        <v>259</v>
      </c>
      <c r="D149" s="75" t="s">
        <v>741</v>
      </c>
      <c r="E149" s="86" t="s">
        <v>539</v>
      </c>
      <c r="F149" s="86" t="s">
        <v>1022</v>
      </c>
      <c r="G149" s="86" t="s">
        <v>1023</v>
      </c>
      <c r="H149" s="86" t="s">
        <v>1228</v>
      </c>
      <c r="I149" s="86" t="s">
        <v>1024</v>
      </c>
      <c r="J149" s="86"/>
      <c r="K149" s="87"/>
      <c r="L149" s="88"/>
      <c r="M149" s="89"/>
    </row>
    <row r="150" spans="1:13" ht="12.75">
      <c r="A150" s="76"/>
      <c r="B150" s="77">
        <v>87</v>
      </c>
      <c r="C150" s="78" t="s">
        <v>633</v>
      </c>
      <c r="D150" s="74" t="s">
        <v>784</v>
      </c>
      <c r="E150" s="79" t="s">
        <v>785</v>
      </c>
      <c r="F150" s="79" t="s">
        <v>1070</v>
      </c>
      <c r="G150" s="79" t="s">
        <v>1071</v>
      </c>
      <c r="H150" s="79" t="s">
        <v>1246</v>
      </c>
      <c r="I150" s="79" t="s">
        <v>1247</v>
      </c>
      <c r="J150" s="79"/>
      <c r="K150" s="80"/>
      <c r="L150" s="81" t="s">
        <v>1011</v>
      </c>
      <c r="M150" s="82"/>
    </row>
    <row r="151" spans="1:13" ht="12.75">
      <c r="A151" s="83" t="s">
        <v>169</v>
      </c>
      <c r="B151" s="84"/>
      <c r="C151" s="85" t="s">
        <v>45</v>
      </c>
      <c r="D151" s="75" t="s">
        <v>783</v>
      </c>
      <c r="E151" s="86" t="s">
        <v>786</v>
      </c>
      <c r="F151" s="86" t="s">
        <v>1072</v>
      </c>
      <c r="G151" s="86" t="s">
        <v>1073</v>
      </c>
      <c r="H151" s="86" t="s">
        <v>1040</v>
      </c>
      <c r="I151" s="86" t="s">
        <v>703</v>
      </c>
      <c r="J151" s="86"/>
      <c r="K151" s="87"/>
      <c r="L151" s="88"/>
      <c r="M151" s="89"/>
    </row>
    <row r="152" spans="1:13" ht="12.75">
      <c r="A152" s="76"/>
      <c r="B152" s="77">
        <v>40</v>
      </c>
      <c r="C152" s="78" t="s">
        <v>586</v>
      </c>
      <c r="D152" s="74" t="s">
        <v>687</v>
      </c>
      <c r="E152" s="79" t="s">
        <v>688</v>
      </c>
      <c r="F152" s="79" t="s">
        <v>1008</v>
      </c>
      <c r="G152" s="79" t="s">
        <v>720</v>
      </c>
      <c r="H152" s="79" t="s">
        <v>675</v>
      </c>
      <c r="I152" s="79" t="s">
        <v>1312</v>
      </c>
      <c r="J152" s="79"/>
      <c r="K152" s="80"/>
      <c r="L152" s="81" t="s">
        <v>1011</v>
      </c>
      <c r="M152" s="82"/>
    </row>
    <row r="153" spans="1:13" ht="12.75">
      <c r="A153" s="83" t="s">
        <v>98</v>
      </c>
      <c r="B153" s="84"/>
      <c r="C153" s="85" t="s">
        <v>189</v>
      </c>
      <c r="D153" s="75" t="s">
        <v>891</v>
      </c>
      <c r="E153" s="86" t="s">
        <v>837</v>
      </c>
      <c r="F153" s="86" t="s">
        <v>1121</v>
      </c>
      <c r="G153" s="86" t="s">
        <v>1122</v>
      </c>
      <c r="H153" s="86" t="s">
        <v>1122</v>
      </c>
      <c r="I153" s="86" t="s">
        <v>1313</v>
      </c>
      <c r="J153" s="86"/>
      <c r="K153" s="87"/>
      <c r="L153" s="88"/>
      <c r="M153" s="89"/>
    </row>
    <row r="154" spans="1:13" ht="12.75">
      <c r="A154" s="76"/>
      <c r="B154" s="77">
        <v>79</v>
      </c>
      <c r="C154" s="78" t="s">
        <v>625</v>
      </c>
      <c r="D154" s="74" t="s">
        <v>818</v>
      </c>
      <c r="E154" s="79" t="s">
        <v>552</v>
      </c>
      <c r="F154" s="79" t="s">
        <v>1021</v>
      </c>
      <c r="G154" s="79" t="s">
        <v>1153</v>
      </c>
      <c r="H154" s="79" t="s">
        <v>962</v>
      </c>
      <c r="I154" s="79" t="s">
        <v>718</v>
      </c>
      <c r="J154" s="79"/>
      <c r="K154" s="80"/>
      <c r="L154" s="81" t="s">
        <v>1011</v>
      </c>
      <c r="M154" s="82"/>
    </row>
    <row r="155" spans="1:13" ht="12.75">
      <c r="A155" s="83" t="s">
        <v>110</v>
      </c>
      <c r="B155" s="84"/>
      <c r="C155" s="85" t="s">
        <v>288</v>
      </c>
      <c r="D155" s="75" t="s">
        <v>870</v>
      </c>
      <c r="E155" s="86" t="s">
        <v>819</v>
      </c>
      <c r="F155" s="86" t="s">
        <v>1154</v>
      </c>
      <c r="G155" s="86" t="s">
        <v>1155</v>
      </c>
      <c r="H155" s="86" t="s">
        <v>1027</v>
      </c>
      <c r="I155" s="86" t="s">
        <v>1201</v>
      </c>
      <c r="J155" s="86"/>
      <c r="K155" s="87"/>
      <c r="L155" s="88"/>
      <c r="M155" s="89"/>
    </row>
    <row r="156" spans="1:13" ht="12.75">
      <c r="A156" s="76"/>
      <c r="B156" s="77">
        <v>50</v>
      </c>
      <c r="C156" s="78" t="s">
        <v>596</v>
      </c>
      <c r="D156" s="74" t="s">
        <v>692</v>
      </c>
      <c r="E156" s="79" t="s">
        <v>654</v>
      </c>
      <c r="F156" s="79" t="s">
        <v>1025</v>
      </c>
      <c r="G156" s="79" t="s">
        <v>1026</v>
      </c>
      <c r="H156" s="79"/>
      <c r="I156" s="79"/>
      <c r="J156" s="79"/>
      <c r="K156" s="80"/>
      <c r="L156" s="81" t="s">
        <v>1011</v>
      </c>
      <c r="M156" s="82"/>
    </row>
    <row r="157" spans="1:13" ht="12.75">
      <c r="A157" s="83" t="s">
        <v>110</v>
      </c>
      <c r="B157" s="84"/>
      <c r="C157" s="85" t="s">
        <v>301</v>
      </c>
      <c r="D157" s="75" t="s">
        <v>746</v>
      </c>
      <c r="E157" s="86" t="s">
        <v>699</v>
      </c>
      <c r="F157" s="86" t="s">
        <v>940</v>
      </c>
      <c r="G157" s="86" t="s">
        <v>1027</v>
      </c>
      <c r="H157" s="86"/>
      <c r="I157" s="86"/>
      <c r="J157" s="86"/>
      <c r="K157" s="87"/>
      <c r="L157" s="88"/>
      <c r="M157" s="89"/>
    </row>
    <row r="158" spans="1:13" ht="12.75">
      <c r="A158" s="76"/>
      <c r="B158" s="77">
        <v>57</v>
      </c>
      <c r="C158" s="78" t="s">
        <v>603</v>
      </c>
      <c r="D158" s="74" t="s">
        <v>700</v>
      </c>
      <c r="E158" s="79" t="s">
        <v>701</v>
      </c>
      <c r="F158" s="79" t="s">
        <v>981</v>
      </c>
      <c r="G158" s="79" t="s">
        <v>1041</v>
      </c>
      <c r="H158" s="79"/>
      <c r="I158" s="79"/>
      <c r="J158" s="79"/>
      <c r="K158" s="80"/>
      <c r="L158" s="81" t="s">
        <v>1012</v>
      </c>
      <c r="M158" s="82"/>
    </row>
    <row r="159" spans="1:13" ht="12.75">
      <c r="A159" s="83" t="s">
        <v>110</v>
      </c>
      <c r="B159" s="84"/>
      <c r="C159" s="85" t="s">
        <v>332</v>
      </c>
      <c r="D159" s="75" t="s">
        <v>760</v>
      </c>
      <c r="E159" s="86" t="s">
        <v>761</v>
      </c>
      <c r="F159" s="86" t="s">
        <v>1042</v>
      </c>
      <c r="G159" s="86" t="s">
        <v>1043</v>
      </c>
      <c r="H159" s="86"/>
      <c r="I159" s="86"/>
      <c r="J159" s="86"/>
      <c r="K159" s="87"/>
      <c r="L159" s="88"/>
      <c r="M159" s="89"/>
    </row>
    <row r="160" spans="1:13" ht="12.75">
      <c r="A160" s="76"/>
      <c r="B160" s="77">
        <v>4</v>
      </c>
      <c r="C160" s="78" t="s">
        <v>559</v>
      </c>
      <c r="D160" s="74" t="s">
        <v>560</v>
      </c>
      <c r="E160" s="79" t="s">
        <v>561</v>
      </c>
      <c r="F160" s="79" t="s">
        <v>541</v>
      </c>
      <c r="G160" s="79" t="s">
        <v>968</v>
      </c>
      <c r="H160" s="79"/>
      <c r="I160" s="79"/>
      <c r="J160" s="79"/>
      <c r="K160" s="80"/>
      <c r="L160" s="81" t="s">
        <v>1580</v>
      </c>
      <c r="M160" s="82"/>
    </row>
    <row r="161" spans="1:13" ht="12.75">
      <c r="A161" s="83" t="s">
        <v>40</v>
      </c>
      <c r="B161" s="84"/>
      <c r="C161" s="85" t="s">
        <v>62</v>
      </c>
      <c r="D161" s="75" t="s">
        <v>803</v>
      </c>
      <c r="E161" s="86" t="s">
        <v>865</v>
      </c>
      <c r="F161" s="86" t="s">
        <v>985</v>
      </c>
      <c r="G161" s="86" t="s">
        <v>1039</v>
      </c>
      <c r="H161" s="86"/>
      <c r="I161" s="86"/>
      <c r="J161" s="86"/>
      <c r="K161" s="87"/>
      <c r="L161" s="88"/>
      <c r="M161" s="89"/>
    </row>
    <row r="162" spans="1:13" ht="12.75">
      <c r="A162" s="76"/>
      <c r="B162" s="77">
        <v>54</v>
      </c>
      <c r="C162" s="78" t="s">
        <v>600</v>
      </c>
      <c r="D162" s="74" t="s">
        <v>694</v>
      </c>
      <c r="E162" s="79" t="s">
        <v>658</v>
      </c>
      <c r="F162" s="79"/>
      <c r="G162" s="79"/>
      <c r="H162" s="79"/>
      <c r="I162" s="79"/>
      <c r="J162" s="79"/>
      <c r="K162" s="80"/>
      <c r="L162" s="81" t="s">
        <v>1011</v>
      </c>
      <c r="M162" s="82"/>
    </row>
    <row r="163" spans="1:13" ht="12.75">
      <c r="A163" s="83" t="s">
        <v>162</v>
      </c>
      <c r="B163" s="84"/>
      <c r="C163" s="85" t="s">
        <v>119</v>
      </c>
      <c r="D163" s="75" t="s">
        <v>737</v>
      </c>
      <c r="E163" s="86" t="s">
        <v>703</v>
      </c>
      <c r="F163" s="86"/>
      <c r="G163" s="86"/>
      <c r="H163" s="86"/>
      <c r="I163" s="86"/>
      <c r="J163" s="86"/>
      <c r="K163" s="87"/>
      <c r="L163" s="88"/>
      <c r="M163" s="89"/>
    </row>
    <row r="164" spans="1:13" ht="12.75">
      <c r="A164" s="76"/>
      <c r="B164" s="77">
        <v>48</v>
      </c>
      <c r="C164" s="78" t="s">
        <v>594</v>
      </c>
      <c r="D164" s="74" t="s">
        <v>696</v>
      </c>
      <c r="E164" s="79" t="s">
        <v>697</v>
      </c>
      <c r="F164" s="79"/>
      <c r="G164" s="79"/>
      <c r="H164" s="79"/>
      <c r="I164" s="79"/>
      <c r="J164" s="79"/>
      <c r="K164" s="80"/>
      <c r="L164" s="81" t="s">
        <v>1011</v>
      </c>
      <c r="M164" s="82"/>
    </row>
    <row r="165" spans="1:13" ht="12.75">
      <c r="A165" s="83" t="s">
        <v>110</v>
      </c>
      <c r="B165" s="84"/>
      <c r="C165" s="85" t="s">
        <v>239</v>
      </c>
      <c r="D165" s="75" t="s">
        <v>752</v>
      </c>
      <c r="E165" s="86" t="s">
        <v>753</v>
      </c>
      <c r="F165" s="86"/>
      <c r="G165" s="86"/>
      <c r="H165" s="86"/>
      <c r="I165" s="86"/>
      <c r="J165" s="86"/>
      <c r="K165" s="87"/>
      <c r="L165" s="88"/>
      <c r="M165" s="89"/>
    </row>
    <row r="166" spans="1:13" ht="12.75">
      <c r="A166" s="76"/>
      <c r="B166" s="77">
        <v>34</v>
      </c>
      <c r="C166" s="78" t="s">
        <v>580</v>
      </c>
      <c r="D166" s="74" t="s">
        <v>657</v>
      </c>
      <c r="E166" s="79" t="s">
        <v>658</v>
      </c>
      <c r="F166" s="79"/>
      <c r="G166" s="79"/>
      <c r="H166" s="79"/>
      <c r="I166" s="79"/>
      <c r="J166" s="79"/>
      <c r="K166" s="80"/>
      <c r="L166" s="81" t="s">
        <v>1011</v>
      </c>
      <c r="M166" s="82"/>
    </row>
    <row r="167" spans="1:13" ht="12.75">
      <c r="A167" s="83" t="s">
        <v>110</v>
      </c>
      <c r="B167" s="84"/>
      <c r="C167" s="85" t="s">
        <v>107</v>
      </c>
      <c r="D167" s="75" t="s">
        <v>754</v>
      </c>
      <c r="E167" s="86" t="s">
        <v>755</v>
      </c>
      <c r="F167" s="86"/>
      <c r="G167" s="86"/>
      <c r="H167" s="86"/>
      <c r="I167" s="86"/>
      <c r="J167" s="86"/>
      <c r="K167" s="87"/>
      <c r="L167" s="88"/>
      <c r="M167" s="89"/>
    </row>
    <row r="168" spans="1:13" ht="12.75">
      <c r="A168" s="76"/>
      <c r="B168" s="77">
        <v>5</v>
      </c>
      <c r="C168" s="78" t="s">
        <v>556</v>
      </c>
      <c r="D168" s="74" t="s">
        <v>557</v>
      </c>
      <c r="E168" s="79" t="s">
        <v>558</v>
      </c>
      <c r="F168" s="79"/>
      <c r="G168" s="79"/>
      <c r="H168" s="79"/>
      <c r="I168" s="79"/>
      <c r="J168" s="79"/>
      <c r="K168" s="80"/>
      <c r="L168" s="81" t="s">
        <v>1011</v>
      </c>
      <c r="M168" s="82"/>
    </row>
    <row r="169" spans="1:13" ht="12.75">
      <c r="A169" s="83" t="s">
        <v>40</v>
      </c>
      <c r="B169" s="84"/>
      <c r="C169" s="85" t="s">
        <v>67</v>
      </c>
      <c r="D169" s="75" t="s">
        <v>797</v>
      </c>
      <c r="E169" s="86" t="s">
        <v>798</v>
      </c>
      <c r="F169" s="86"/>
      <c r="G169" s="86"/>
      <c r="H169" s="86"/>
      <c r="I169" s="86"/>
      <c r="J169" s="86"/>
      <c r="K169" s="87"/>
      <c r="L169" s="88"/>
      <c r="M169" s="89"/>
    </row>
    <row r="170" spans="1:13" ht="12.75">
      <c r="A170" s="76"/>
      <c r="B170" s="77">
        <v>75</v>
      </c>
      <c r="C170" s="78" t="s">
        <v>621</v>
      </c>
      <c r="D170" s="74" t="s">
        <v>820</v>
      </c>
      <c r="E170" s="79" t="s">
        <v>821</v>
      </c>
      <c r="F170" s="79"/>
      <c r="G170" s="79"/>
      <c r="H170" s="79"/>
      <c r="I170" s="79"/>
      <c r="J170" s="79"/>
      <c r="K170" s="80"/>
      <c r="L170" s="81" t="s">
        <v>921</v>
      </c>
      <c r="M170" s="82"/>
    </row>
    <row r="171" spans="1:13" ht="12.75">
      <c r="A171" s="83" t="s">
        <v>151</v>
      </c>
      <c r="B171" s="84"/>
      <c r="C171" s="85" t="s">
        <v>377</v>
      </c>
      <c r="D171" s="75" t="s">
        <v>822</v>
      </c>
      <c r="E171" s="86" t="s">
        <v>871</v>
      </c>
      <c r="F171" s="86"/>
      <c r="G171" s="86"/>
      <c r="H171" s="86"/>
      <c r="I171" s="86"/>
      <c r="J171" s="86"/>
      <c r="K171" s="87"/>
      <c r="L171" s="88"/>
      <c r="M171" s="89"/>
    </row>
    <row r="172" spans="1:13" ht="12.75">
      <c r="A172" s="76"/>
      <c r="B172" s="77">
        <v>69</v>
      </c>
      <c r="C172" s="78" t="s">
        <v>615</v>
      </c>
      <c r="D172" s="74" t="s">
        <v>838</v>
      </c>
      <c r="E172" s="79" t="s">
        <v>839</v>
      </c>
      <c r="F172" s="79"/>
      <c r="G172" s="79"/>
      <c r="H172" s="79"/>
      <c r="I172" s="79"/>
      <c r="J172" s="79"/>
      <c r="K172" s="79"/>
      <c r="L172" s="119" t="s">
        <v>1011</v>
      </c>
      <c r="M172" s="120"/>
    </row>
    <row r="173" spans="1:13" ht="12.75">
      <c r="A173" s="83" t="s">
        <v>98</v>
      </c>
      <c r="B173" s="84"/>
      <c r="C173" s="85" t="s">
        <v>382</v>
      </c>
      <c r="D173" s="75" t="s">
        <v>840</v>
      </c>
      <c r="E173" s="86" t="s">
        <v>890</v>
      </c>
      <c r="F173" s="86"/>
      <c r="G173" s="86"/>
      <c r="H173" s="86"/>
      <c r="I173" s="86"/>
      <c r="J173" s="86"/>
      <c r="K173" s="86"/>
      <c r="L173" s="121"/>
      <c r="M173" s="110"/>
    </row>
    <row r="174" spans="1:13" ht="12.75">
      <c r="A174" s="76"/>
      <c r="B174" s="77">
        <v>1</v>
      </c>
      <c r="C174" s="78" t="s">
        <v>562</v>
      </c>
      <c r="D174" s="74" t="s">
        <v>842</v>
      </c>
      <c r="E174" s="79" t="s">
        <v>843</v>
      </c>
      <c r="F174" s="79"/>
      <c r="G174" s="79"/>
      <c r="H174" s="79"/>
      <c r="I174" s="79"/>
      <c r="J174" s="79"/>
      <c r="K174" s="79"/>
      <c r="L174" s="119" t="s">
        <v>910</v>
      </c>
      <c r="M174" s="120"/>
    </row>
    <row r="175" spans="1:13" ht="12.75">
      <c r="A175" s="83" t="s">
        <v>40</v>
      </c>
      <c r="B175" s="84"/>
      <c r="C175" s="85" t="s">
        <v>45</v>
      </c>
      <c r="D175" s="75" t="s">
        <v>844</v>
      </c>
      <c r="E175" s="86" t="s">
        <v>894</v>
      </c>
      <c r="F175" s="86"/>
      <c r="G175" s="86"/>
      <c r="H175" s="86"/>
      <c r="I175" s="86"/>
      <c r="J175" s="86"/>
      <c r="K175" s="86"/>
      <c r="L175" s="121"/>
      <c r="M175" s="110"/>
    </row>
    <row r="176" spans="1:13" ht="12.75">
      <c r="A176" s="76"/>
      <c r="B176" s="77">
        <v>47</v>
      </c>
      <c r="C176" s="78" t="s">
        <v>593</v>
      </c>
      <c r="D176" s="74" t="s">
        <v>860</v>
      </c>
      <c r="E176" s="79"/>
      <c r="F176" s="79"/>
      <c r="G176" s="79"/>
      <c r="H176" s="79"/>
      <c r="I176" s="79"/>
      <c r="J176" s="79"/>
      <c r="K176" s="79"/>
      <c r="L176" s="119" t="s">
        <v>1012</v>
      </c>
      <c r="M176" s="120"/>
    </row>
    <row r="177" spans="1:13" ht="12.75">
      <c r="A177" s="83" t="s">
        <v>110</v>
      </c>
      <c r="B177" s="84"/>
      <c r="C177" s="85" t="s">
        <v>288</v>
      </c>
      <c r="D177" s="75" t="s">
        <v>753</v>
      </c>
      <c r="E177" s="86"/>
      <c r="F177" s="86"/>
      <c r="G177" s="86"/>
      <c r="H177" s="86"/>
      <c r="I177" s="86"/>
      <c r="J177" s="86"/>
      <c r="K177" s="86"/>
      <c r="L177" s="121"/>
      <c r="M177" s="110"/>
    </row>
    <row r="178" spans="1:13" ht="12.75">
      <c r="A178" s="76"/>
      <c r="B178" s="77">
        <v>33</v>
      </c>
      <c r="C178" s="78" t="s">
        <v>579</v>
      </c>
      <c r="D178" s="74" t="s">
        <v>861</v>
      </c>
      <c r="E178" s="79"/>
      <c r="F178" s="79"/>
      <c r="G178" s="79"/>
      <c r="H178" s="79"/>
      <c r="I178" s="79"/>
      <c r="J178" s="79"/>
      <c r="K178" s="79"/>
      <c r="L178" s="119" t="s">
        <v>913</v>
      </c>
      <c r="M178" s="120"/>
    </row>
    <row r="179" spans="1:13" ht="12.75">
      <c r="A179" s="83" t="s">
        <v>110</v>
      </c>
      <c r="B179" s="84"/>
      <c r="C179" s="85" t="s">
        <v>219</v>
      </c>
      <c r="D179" s="75" t="s">
        <v>862</v>
      </c>
      <c r="E179" s="86"/>
      <c r="F179" s="86"/>
      <c r="G179" s="86"/>
      <c r="H179" s="86"/>
      <c r="I179" s="86"/>
      <c r="J179" s="86"/>
      <c r="K179" s="86"/>
      <c r="L179" s="121"/>
      <c r="M179" s="110"/>
    </row>
    <row r="180" spans="1:13" ht="12.75">
      <c r="A180" s="76"/>
      <c r="B180" s="77">
        <v>93</v>
      </c>
      <c r="C180" s="78" t="s">
        <v>634</v>
      </c>
      <c r="D180" s="74" t="s">
        <v>719</v>
      </c>
      <c r="E180" s="79"/>
      <c r="F180" s="79"/>
      <c r="G180" s="79"/>
      <c r="H180" s="79"/>
      <c r="I180" s="79"/>
      <c r="J180" s="79"/>
      <c r="K180" s="79"/>
      <c r="L180" s="119" t="s">
        <v>1011</v>
      </c>
      <c r="M180" s="120"/>
    </row>
    <row r="181" spans="1:13" ht="12.75">
      <c r="A181" s="83" t="s">
        <v>151</v>
      </c>
      <c r="B181" s="84"/>
      <c r="C181" s="85" t="s">
        <v>440</v>
      </c>
      <c r="D181" s="75" t="s">
        <v>880</v>
      </c>
      <c r="E181" s="86"/>
      <c r="F181" s="86"/>
      <c r="G181" s="86"/>
      <c r="H181" s="86"/>
      <c r="I181" s="86"/>
      <c r="J181" s="86"/>
      <c r="K181" s="86"/>
      <c r="L181" s="121"/>
      <c r="M181" s="110"/>
    </row>
    <row r="182" spans="1:13" ht="12.75">
      <c r="A182" s="76"/>
      <c r="B182" s="77">
        <v>23</v>
      </c>
      <c r="C182" s="78" t="s">
        <v>569</v>
      </c>
      <c r="D182" s="74"/>
      <c r="E182" s="79"/>
      <c r="F182" s="79"/>
      <c r="G182" s="79"/>
      <c r="H182" s="79"/>
      <c r="I182" s="79"/>
      <c r="J182" s="79"/>
      <c r="K182" s="79"/>
      <c r="L182" s="119" t="s">
        <v>1011</v>
      </c>
      <c r="M182" s="120"/>
    </row>
    <row r="183" spans="1:13" ht="12.75">
      <c r="A183" s="83" t="s">
        <v>162</v>
      </c>
      <c r="B183" s="84"/>
      <c r="C183" s="85" t="s">
        <v>166</v>
      </c>
      <c r="D183" s="75"/>
      <c r="E183" s="86"/>
      <c r="F183" s="86"/>
      <c r="G183" s="86"/>
      <c r="H183" s="86"/>
      <c r="I183" s="86"/>
      <c r="J183" s="86"/>
      <c r="K183" s="86"/>
      <c r="L183" s="121"/>
      <c r="M183" s="110"/>
    </row>
    <row r="184" spans="1:13" ht="12.75">
      <c r="A184" s="76"/>
      <c r="B184" s="77">
        <v>56</v>
      </c>
      <c r="C184" s="78" t="s">
        <v>602</v>
      </c>
      <c r="D184" s="74"/>
      <c r="E184" s="79"/>
      <c r="F184" s="79"/>
      <c r="G184" s="79"/>
      <c r="H184" s="79"/>
      <c r="I184" s="79"/>
      <c r="J184" s="79"/>
      <c r="K184" s="79"/>
      <c r="L184" s="119" t="s">
        <v>1013</v>
      </c>
      <c r="M184" s="120"/>
    </row>
    <row r="185" spans="1:13" ht="12.75">
      <c r="A185" s="83" t="s">
        <v>110</v>
      </c>
      <c r="B185" s="84"/>
      <c r="C185" s="85" t="s">
        <v>51</v>
      </c>
      <c r="D185" s="75"/>
      <c r="E185" s="86"/>
      <c r="F185" s="86"/>
      <c r="G185" s="86"/>
      <c r="H185" s="86"/>
      <c r="I185" s="86"/>
      <c r="J185" s="86"/>
      <c r="K185" s="86"/>
      <c r="L185" s="121"/>
      <c r="M185" s="110"/>
    </row>
    <row r="186" spans="1:13" ht="12.75">
      <c r="A186" s="76"/>
      <c r="B186" s="77">
        <v>84</v>
      </c>
      <c r="C186" s="78" t="s">
        <v>630</v>
      </c>
      <c r="D186" s="74"/>
      <c r="E186" s="79"/>
      <c r="F186" s="79"/>
      <c r="G186" s="79"/>
      <c r="H186" s="79"/>
      <c r="I186" s="79"/>
      <c r="J186" s="79"/>
      <c r="K186" s="79"/>
      <c r="L186" s="119" t="s">
        <v>1013</v>
      </c>
      <c r="M186" s="120"/>
    </row>
    <row r="187" spans="1:13" ht="12.75">
      <c r="A187" s="83" t="s">
        <v>98</v>
      </c>
      <c r="B187" s="84"/>
      <c r="C187" s="85" t="s">
        <v>459</v>
      </c>
      <c r="D187" s="75"/>
      <c r="E187" s="86"/>
      <c r="F187" s="86"/>
      <c r="G187" s="86"/>
      <c r="H187" s="86"/>
      <c r="I187" s="86"/>
      <c r="J187" s="86"/>
      <c r="K187" s="86"/>
      <c r="L187" s="121"/>
      <c r="M187" s="110"/>
    </row>
    <row r="188" spans="1:13" ht="12.75">
      <c r="A188" s="76"/>
      <c r="B188" s="77">
        <v>86</v>
      </c>
      <c r="C188" s="78" t="s">
        <v>632</v>
      </c>
      <c r="D188" s="74"/>
      <c r="E188" s="79"/>
      <c r="F188" s="79"/>
      <c r="G188" s="79"/>
      <c r="H188" s="79"/>
      <c r="I188" s="79"/>
      <c r="J188" s="79"/>
      <c r="K188" s="79"/>
      <c r="L188" s="119" t="s">
        <v>1013</v>
      </c>
      <c r="M188" s="120"/>
    </row>
    <row r="189" spans="1:13" ht="12.75">
      <c r="A189" s="83" t="s">
        <v>98</v>
      </c>
      <c r="B189" s="84"/>
      <c r="C189" s="85" t="s">
        <v>107</v>
      </c>
      <c r="D189" s="75"/>
      <c r="E189" s="86"/>
      <c r="F189" s="86"/>
      <c r="G189" s="86"/>
      <c r="H189" s="86"/>
      <c r="I189" s="86"/>
      <c r="J189" s="86"/>
      <c r="K189" s="86"/>
      <c r="L189" s="121"/>
      <c r="M189" s="110"/>
    </row>
    <row r="190" spans="1:13" ht="12.75">
      <c r="A190" s="76"/>
      <c r="B190" s="77"/>
      <c r="C190" s="78"/>
      <c r="D190" s="74"/>
      <c r="E190" s="79"/>
      <c r="F190" s="79"/>
      <c r="G190" s="79"/>
      <c r="H190" s="79"/>
      <c r="I190" s="79"/>
      <c r="J190" s="79"/>
      <c r="K190" s="79"/>
      <c r="L190" s="119"/>
      <c r="M190" s="120"/>
    </row>
    <row r="191" spans="1:13" ht="12.75">
      <c r="A191" s="83"/>
      <c r="B191" s="84"/>
      <c r="C191" s="85"/>
      <c r="D191" s="75"/>
      <c r="E191" s="86"/>
      <c r="F191" s="86"/>
      <c r="G191" s="86"/>
      <c r="H191" s="86"/>
      <c r="I191" s="86"/>
      <c r="J191" s="86"/>
      <c r="K191" s="86"/>
      <c r="L191" s="121"/>
      <c r="M191" s="110"/>
    </row>
    <row r="192" spans="1:13" ht="12.75">
      <c r="A192" s="76"/>
      <c r="B192" s="77"/>
      <c r="C192" s="78"/>
      <c r="D192" s="74"/>
      <c r="E192" s="79"/>
      <c r="F192" s="79"/>
      <c r="G192" s="79"/>
      <c r="H192" s="79"/>
      <c r="I192" s="79"/>
      <c r="J192" s="79"/>
      <c r="K192" s="79"/>
      <c r="L192" s="119"/>
      <c r="M192" s="120"/>
    </row>
    <row r="193" spans="1:13" ht="12.75">
      <c r="A193" s="83"/>
      <c r="B193" s="84"/>
      <c r="C193" s="85"/>
      <c r="D193" s="75"/>
      <c r="E193" s="86"/>
      <c r="F193" s="86"/>
      <c r="G193" s="86"/>
      <c r="H193" s="86"/>
      <c r="I193" s="86"/>
      <c r="J193" s="86"/>
      <c r="K193" s="86"/>
      <c r="L193" s="121"/>
      <c r="M193" s="110"/>
    </row>
    <row r="194" spans="1:13" ht="12.75">
      <c r="A194" s="76"/>
      <c r="B194" s="77"/>
      <c r="C194" s="78"/>
      <c r="D194" s="74"/>
      <c r="E194" s="79"/>
      <c r="F194" s="79"/>
      <c r="G194" s="79"/>
      <c r="H194" s="79"/>
      <c r="I194" s="79"/>
      <c r="J194" s="79"/>
      <c r="K194" s="79"/>
      <c r="L194" s="119"/>
      <c r="M194" s="120"/>
    </row>
    <row r="195" spans="1:13" ht="12.75">
      <c r="A195" s="83"/>
      <c r="B195" s="84"/>
      <c r="C195" s="85"/>
      <c r="D195" s="75"/>
      <c r="E195" s="86"/>
      <c r="F195" s="86"/>
      <c r="G195" s="86"/>
      <c r="H195" s="86"/>
      <c r="I195" s="86"/>
      <c r="J195" s="86"/>
      <c r="K195" s="86"/>
      <c r="L195" s="121"/>
      <c r="M195" s="110"/>
    </row>
    <row r="196" spans="1:13" ht="12.75">
      <c r="A196" s="76"/>
      <c r="B196" s="77"/>
      <c r="C196" s="78"/>
      <c r="D196" s="74"/>
      <c r="E196" s="79"/>
      <c r="F196" s="79"/>
      <c r="G196" s="79"/>
      <c r="H196" s="79"/>
      <c r="I196" s="79"/>
      <c r="J196" s="79"/>
      <c r="K196" s="79"/>
      <c r="L196" s="119"/>
      <c r="M196" s="120"/>
    </row>
    <row r="197" spans="1:13" ht="12.75">
      <c r="A197" s="83"/>
      <c r="B197" s="84"/>
      <c r="C197" s="85"/>
      <c r="D197" s="75"/>
      <c r="E197" s="86"/>
      <c r="F197" s="86"/>
      <c r="G197" s="86"/>
      <c r="H197" s="86"/>
      <c r="I197" s="86"/>
      <c r="J197" s="86"/>
      <c r="K197" s="86"/>
      <c r="L197" s="121"/>
      <c r="M197" s="110"/>
    </row>
  </sheetData>
  <sheetProtection/>
  <mergeCells count="4">
    <mergeCell ref="D6:K6"/>
    <mergeCell ref="A2:M2"/>
    <mergeCell ref="A3:M3"/>
    <mergeCell ref="A4:M4"/>
  </mergeCells>
  <printOptions horizontalCentered="1"/>
  <pageMargins left="0" right="0" top="0" bottom="0" header="0" footer="0"/>
  <pageSetup horizontalDpi="360" verticalDpi="360" orientation="landscape" paperSize="9" r:id="rId1"/>
  <rowBreaks count="4" manualBreakCount="4">
    <brk id="45" max="255" man="1"/>
    <brk id="89" max="255" man="1"/>
    <brk id="133" max="255" man="1"/>
    <brk id="1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9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2812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2.57421875" style="0" customWidth="1"/>
    <col min="8" max="8" width="9.421875" style="0" customWidth="1"/>
    <col min="9" max="9" width="12.28125" style="0" customWidth="1"/>
    <col min="10" max="10" width="3.00390625" style="0" customWidth="1"/>
  </cols>
  <sheetData>
    <row r="1" ht="6.75" customHeight="1">
      <c r="E1" s="40"/>
    </row>
    <row r="2" ht="15.75">
      <c r="E2" s="1" t="str">
        <f>Startlist!$F2</f>
        <v>VARBOLA RAHVARALLI 2018  U.AAVA karikale</v>
      </c>
    </row>
    <row r="3" ht="15">
      <c r="E3" s="40" t="str">
        <f>Startlist!$F3</f>
        <v>9.juuni 2018</v>
      </c>
    </row>
    <row r="4" spans="1:5" ht="15.75">
      <c r="A4" s="15" t="s">
        <v>33</v>
      </c>
      <c r="E4" s="40" t="str">
        <f>Startlist!$F4</f>
        <v>Märjamaa vald</v>
      </c>
    </row>
    <row r="5" spans="1:9" ht="12.75">
      <c r="A5" s="113" t="s">
        <v>12</v>
      </c>
      <c r="B5" s="114" t="s">
        <v>3</v>
      </c>
      <c r="C5" s="115" t="s">
        <v>4</v>
      </c>
      <c r="D5" s="116" t="s">
        <v>5</v>
      </c>
      <c r="E5" s="116" t="s">
        <v>7</v>
      </c>
      <c r="F5" s="115" t="s">
        <v>15</v>
      </c>
      <c r="G5" s="115" t="s">
        <v>16</v>
      </c>
      <c r="H5" s="117" t="s">
        <v>13</v>
      </c>
      <c r="I5" s="118" t="s">
        <v>14</v>
      </c>
    </row>
    <row r="6" spans="1:11" ht="14.25" customHeight="1">
      <c r="A6" s="184" t="s">
        <v>1588</v>
      </c>
      <c r="B6" s="167" t="s">
        <v>162</v>
      </c>
      <c r="C6" s="168" t="s">
        <v>181</v>
      </c>
      <c r="D6" s="168" t="s">
        <v>182</v>
      </c>
      <c r="E6" s="168" t="s">
        <v>67</v>
      </c>
      <c r="F6" s="169" t="s">
        <v>1577</v>
      </c>
      <c r="G6" s="169" t="s">
        <v>1589</v>
      </c>
      <c r="H6" s="170" t="s">
        <v>1590</v>
      </c>
      <c r="I6" s="185" t="s">
        <v>1590</v>
      </c>
      <c r="J6" s="111"/>
      <c r="K6" s="24"/>
    </row>
    <row r="7" spans="1:11" ht="14.25" customHeight="1">
      <c r="A7" s="184" t="s">
        <v>1591</v>
      </c>
      <c r="B7" s="167" t="s">
        <v>98</v>
      </c>
      <c r="C7" s="168" t="s">
        <v>186</v>
      </c>
      <c r="D7" s="168" t="s">
        <v>187</v>
      </c>
      <c r="E7" s="168" t="s">
        <v>189</v>
      </c>
      <c r="F7" s="169" t="s">
        <v>1592</v>
      </c>
      <c r="G7" s="169" t="s">
        <v>1593</v>
      </c>
      <c r="H7" s="170" t="s">
        <v>1594</v>
      </c>
      <c r="I7" s="185" t="s">
        <v>1594</v>
      </c>
      <c r="J7" s="111"/>
      <c r="K7" s="24"/>
    </row>
    <row r="8" spans="1:11" ht="14.25" customHeight="1">
      <c r="A8" s="184" t="s">
        <v>1595</v>
      </c>
      <c r="B8" s="167" t="s">
        <v>110</v>
      </c>
      <c r="C8" s="168" t="s">
        <v>222</v>
      </c>
      <c r="D8" s="168" t="s">
        <v>223</v>
      </c>
      <c r="E8" s="168" t="s">
        <v>107</v>
      </c>
      <c r="F8" s="169" t="s">
        <v>1583</v>
      </c>
      <c r="G8" s="169" t="s">
        <v>1596</v>
      </c>
      <c r="H8" s="170" t="s">
        <v>1597</v>
      </c>
      <c r="I8" s="185" t="s">
        <v>1597</v>
      </c>
      <c r="J8" s="111"/>
      <c r="K8" s="24"/>
    </row>
    <row r="9" spans="1:11" ht="14.25" customHeight="1">
      <c r="A9" s="184" t="s">
        <v>1598</v>
      </c>
      <c r="B9" s="167" t="s">
        <v>98</v>
      </c>
      <c r="C9" s="168" t="s">
        <v>275</v>
      </c>
      <c r="D9" s="168" t="s">
        <v>276</v>
      </c>
      <c r="E9" s="168" t="s">
        <v>277</v>
      </c>
      <c r="F9" s="169" t="s">
        <v>1583</v>
      </c>
      <c r="G9" s="169" t="s">
        <v>1589</v>
      </c>
      <c r="H9" s="170" t="s">
        <v>1590</v>
      </c>
      <c r="I9" s="185" t="s">
        <v>1590</v>
      </c>
      <c r="J9" s="111"/>
      <c r="K9" s="24"/>
    </row>
    <row r="10" spans="1:11" ht="14.25" customHeight="1">
      <c r="A10" s="184" t="s">
        <v>1599</v>
      </c>
      <c r="B10" s="167" t="s">
        <v>162</v>
      </c>
      <c r="C10" s="168" t="s">
        <v>295</v>
      </c>
      <c r="D10" s="168" t="s">
        <v>504</v>
      </c>
      <c r="E10" s="168" t="s">
        <v>505</v>
      </c>
      <c r="F10" s="169" t="s">
        <v>1600</v>
      </c>
      <c r="G10" s="169" t="s">
        <v>1601</v>
      </c>
      <c r="H10" s="170" t="s">
        <v>1602</v>
      </c>
      <c r="I10" s="185" t="s">
        <v>1602</v>
      </c>
      <c r="J10" s="111"/>
      <c r="K10" s="24"/>
    </row>
    <row r="11" spans="1:11" ht="14.25" customHeight="1">
      <c r="A11" s="184" t="s">
        <v>1603</v>
      </c>
      <c r="B11" s="167" t="s">
        <v>110</v>
      </c>
      <c r="C11" s="168" t="s">
        <v>298</v>
      </c>
      <c r="D11" s="168" t="s">
        <v>299</v>
      </c>
      <c r="E11" s="168" t="s">
        <v>301</v>
      </c>
      <c r="F11" s="169" t="s">
        <v>1592</v>
      </c>
      <c r="G11" s="169" t="s">
        <v>1593</v>
      </c>
      <c r="H11" s="170" t="s">
        <v>1594</v>
      </c>
      <c r="I11" s="185" t="s">
        <v>1594</v>
      </c>
      <c r="J11" s="111"/>
      <c r="K11" s="24"/>
    </row>
    <row r="12" spans="1:11" ht="14.25" customHeight="1">
      <c r="A12" s="184" t="s">
        <v>1604</v>
      </c>
      <c r="B12" s="167" t="s">
        <v>162</v>
      </c>
      <c r="C12" s="168" t="s">
        <v>335</v>
      </c>
      <c r="D12" s="168" t="s">
        <v>336</v>
      </c>
      <c r="E12" s="168" t="s">
        <v>338</v>
      </c>
      <c r="F12" s="169" t="s">
        <v>1600</v>
      </c>
      <c r="G12" s="169" t="s">
        <v>1605</v>
      </c>
      <c r="H12" s="170" t="s">
        <v>1590</v>
      </c>
      <c r="I12" s="185" t="s">
        <v>1590</v>
      </c>
      <c r="J12" s="111"/>
      <c r="K12" s="24"/>
    </row>
    <row r="13" spans="1:11" ht="14.25" customHeight="1">
      <c r="A13" s="184" t="s">
        <v>1606</v>
      </c>
      <c r="B13" s="167" t="s">
        <v>128</v>
      </c>
      <c r="C13" s="168" t="s">
        <v>350</v>
      </c>
      <c r="D13" s="168" t="s">
        <v>351</v>
      </c>
      <c r="E13" s="168" t="s">
        <v>119</v>
      </c>
      <c r="F13" s="169" t="s">
        <v>1607</v>
      </c>
      <c r="G13" s="169" t="s">
        <v>1596</v>
      </c>
      <c r="H13" s="170" t="s">
        <v>1597</v>
      </c>
      <c r="I13" s="185"/>
      <c r="J13" s="111"/>
      <c r="K13" s="24"/>
    </row>
    <row r="14" spans="1:11" ht="14.25" customHeight="1">
      <c r="A14" s="184"/>
      <c r="B14" s="167"/>
      <c r="C14" s="168"/>
      <c r="D14" s="168"/>
      <c r="E14" s="168"/>
      <c r="F14" s="169" t="s">
        <v>1570</v>
      </c>
      <c r="G14" s="169" t="s">
        <v>1589</v>
      </c>
      <c r="H14" s="170" t="s">
        <v>1590</v>
      </c>
      <c r="I14" s="185" t="s">
        <v>1608</v>
      </c>
      <c r="J14" s="111"/>
      <c r="K14" s="24"/>
    </row>
    <row r="15" spans="1:11" ht="14.25" customHeight="1">
      <c r="A15" s="184" t="s">
        <v>1609</v>
      </c>
      <c r="B15" s="167" t="s">
        <v>110</v>
      </c>
      <c r="C15" s="168" t="s">
        <v>432</v>
      </c>
      <c r="D15" s="168" t="s">
        <v>433</v>
      </c>
      <c r="E15" s="168" t="s">
        <v>288</v>
      </c>
      <c r="F15" s="169" t="s">
        <v>1577</v>
      </c>
      <c r="G15" s="169" t="s">
        <v>1610</v>
      </c>
      <c r="H15" s="170" t="s">
        <v>1611</v>
      </c>
      <c r="I15" s="185" t="s">
        <v>1611</v>
      </c>
      <c r="J15" s="111"/>
      <c r="K15" s="24"/>
    </row>
    <row r="16" spans="1:11" ht="14.25" customHeight="1">
      <c r="A16" s="184" t="s">
        <v>1612</v>
      </c>
      <c r="B16" s="167" t="s">
        <v>110</v>
      </c>
      <c r="C16" s="168" t="s">
        <v>496</v>
      </c>
      <c r="D16" s="168" t="s">
        <v>497</v>
      </c>
      <c r="E16" s="168" t="s">
        <v>498</v>
      </c>
      <c r="F16" s="169" t="s">
        <v>1583</v>
      </c>
      <c r="G16" s="169" t="s">
        <v>1613</v>
      </c>
      <c r="H16" s="170" t="s">
        <v>1614</v>
      </c>
      <c r="I16" s="185"/>
      <c r="J16" s="111"/>
      <c r="K16" s="24"/>
    </row>
    <row r="17" spans="1:11" ht="14.25" customHeight="1">
      <c r="A17" s="184"/>
      <c r="B17" s="167"/>
      <c r="C17" s="168"/>
      <c r="D17" s="168"/>
      <c r="E17" s="168"/>
      <c r="F17" s="169" t="s">
        <v>1615</v>
      </c>
      <c r="G17" s="169" t="s">
        <v>1616</v>
      </c>
      <c r="H17" s="170" t="s">
        <v>1617</v>
      </c>
      <c r="I17" s="185"/>
      <c r="J17" s="111"/>
      <c r="K17" s="24"/>
    </row>
    <row r="18" spans="1:11" ht="14.25" customHeight="1">
      <c r="A18" s="184"/>
      <c r="B18" s="167"/>
      <c r="C18" s="168"/>
      <c r="D18" s="168"/>
      <c r="E18" s="168"/>
      <c r="F18" s="169" t="s">
        <v>1577</v>
      </c>
      <c r="G18" s="169" t="s">
        <v>1589</v>
      </c>
      <c r="H18" s="170" t="s">
        <v>1590</v>
      </c>
      <c r="I18" s="185"/>
      <c r="J18" s="111"/>
      <c r="K18" s="24"/>
    </row>
    <row r="19" spans="1:11" ht="14.25" customHeight="1">
      <c r="A19" s="184"/>
      <c r="B19" s="167"/>
      <c r="C19" s="168"/>
      <c r="D19" s="168"/>
      <c r="E19" s="168"/>
      <c r="F19" s="169" t="s">
        <v>1618</v>
      </c>
      <c r="G19" s="169" t="s">
        <v>1589</v>
      </c>
      <c r="H19" s="170" t="s">
        <v>1590</v>
      </c>
      <c r="I19" s="185"/>
      <c r="J19" s="111"/>
      <c r="K19" s="24"/>
    </row>
    <row r="20" spans="1:11" ht="14.25" customHeight="1">
      <c r="A20" s="184"/>
      <c r="B20" s="167"/>
      <c r="C20" s="168"/>
      <c r="D20" s="168"/>
      <c r="E20" s="168"/>
      <c r="F20" s="169" t="s">
        <v>1600</v>
      </c>
      <c r="G20" s="169" t="s">
        <v>1596</v>
      </c>
      <c r="H20" s="170" t="s">
        <v>1597</v>
      </c>
      <c r="I20" s="185" t="s">
        <v>1619</v>
      </c>
      <c r="J20" s="111"/>
      <c r="K20" s="24"/>
    </row>
    <row r="21" spans="1:11" ht="14.25" customHeight="1">
      <c r="A21" s="184"/>
      <c r="B21" s="167"/>
      <c r="C21" s="168"/>
      <c r="D21" s="168"/>
      <c r="E21" s="168"/>
      <c r="F21" s="169"/>
      <c r="G21" s="169"/>
      <c r="H21" s="170"/>
      <c r="I21" s="185"/>
      <c r="J21" s="111"/>
      <c r="K21" s="24"/>
    </row>
    <row r="22" spans="1:11" ht="14.25" customHeight="1">
      <c r="A22" s="184"/>
      <c r="B22" s="167"/>
      <c r="C22" s="168"/>
      <c r="D22" s="168"/>
      <c r="E22" s="168"/>
      <c r="F22" s="169"/>
      <c r="G22" s="169"/>
      <c r="H22" s="170"/>
      <c r="I22" s="185"/>
      <c r="J22" s="111"/>
      <c r="K22" s="24"/>
    </row>
    <row r="23" spans="1:11" ht="14.25" customHeight="1">
      <c r="A23" s="184"/>
      <c r="B23" s="167"/>
      <c r="C23" s="168"/>
      <c r="D23" s="168"/>
      <c r="E23" s="168"/>
      <c r="F23" s="169"/>
      <c r="G23" s="169"/>
      <c r="H23" s="170"/>
      <c r="I23" s="185"/>
      <c r="J23" s="111"/>
      <c r="K23" s="24"/>
    </row>
    <row r="24" spans="1:11" ht="14.25" customHeight="1">
      <c r="A24" s="184"/>
      <c r="B24" s="167"/>
      <c r="C24" s="168"/>
      <c r="D24" s="168"/>
      <c r="E24" s="168"/>
      <c r="F24" s="169"/>
      <c r="G24" s="169"/>
      <c r="H24" s="170"/>
      <c r="I24" s="185"/>
      <c r="J24" s="111"/>
      <c r="K24" s="24"/>
    </row>
    <row r="25" spans="1:11" ht="14.25" customHeight="1">
      <c r="A25" s="184"/>
      <c r="B25" s="167"/>
      <c r="C25" s="168"/>
      <c r="D25" s="168"/>
      <c r="E25" s="168"/>
      <c r="F25" s="169"/>
      <c r="G25" s="169"/>
      <c r="H25" s="170"/>
      <c r="I25" s="185"/>
      <c r="J25" s="111"/>
      <c r="K25" s="24"/>
    </row>
    <row r="26" spans="1:11" ht="14.25" customHeight="1">
      <c r="A26" s="184"/>
      <c r="B26" s="167"/>
      <c r="C26" s="168"/>
      <c r="D26" s="168"/>
      <c r="E26" s="168"/>
      <c r="F26" s="169"/>
      <c r="G26" s="169"/>
      <c r="H26" s="170"/>
      <c r="I26" s="185"/>
      <c r="J26" s="111"/>
      <c r="K26" s="24"/>
    </row>
    <row r="27" spans="1:11" ht="14.25" customHeight="1">
      <c r="A27" s="184"/>
      <c r="B27" s="167"/>
      <c r="C27" s="168"/>
      <c r="D27" s="168"/>
      <c r="E27" s="168"/>
      <c r="F27" s="169"/>
      <c r="G27" s="169"/>
      <c r="H27" s="170"/>
      <c r="I27" s="185"/>
      <c r="J27" s="111"/>
      <c r="K27" s="24"/>
    </row>
    <row r="28" spans="1:11" ht="14.25" customHeight="1">
      <c r="A28" s="184"/>
      <c r="B28" s="167"/>
      <c r="C28" s="168"/>
      <c r="D28" s="168"/>
      <c r="E28" s="168"/>
      <c r="F28" s="169"/>
      <c r="G28" s="169"/>
      <c r="H28" s="170"/>
      <c r="I28" s="185"/>
      <c r="J28" s="111"/>
      <c r="K28" s="24"/>
    </row>
    <row r="29" spans="1:11" ht="14.25" customHeight="1">
      <c r="A29" s="184"/>
      <c r="B29" s="167"/>
      <c r="C29" s="168"/>
      <c r="D29" s="168"/>
      <c r="E29" s="168"/>
      <c r="F29" s="169"/>
      <c r="G29" s="169"/>
      <c r="H29" s="170"/>
      <c r="I29" s="185"/>
      <c r="J29" s="111"/>
      <c r="K29" s="24"/>
    </row>
    <row r="30" spans="1:11" ht="14.25" customHeight="1">
      <c r="A30" s="184"/>
      <c r="B30" s="167"/>
      <c r="C30" s="168"/>
      <c r="D30" s="168"/>
      <c r="E30" s="168"/>
      <c r="F30" s="169"/>
      <c r="G30" s="169"/>
      <c r="H30" s="170"/>
      <c r="I30" s="185"/>
      <c r="J30" s="111"/>
      <c r="K30" s="24"/>
    </row>
    <row r="31" spans="1:11" ht="14.25" customHeight="1">
      <c r="A31" s="184"/>
      <c r="B31" s="167"/>
      <c r="C31" s="168"/>
      <c r="D31" s="168"/>
      <c r="E31" s="168"/>
      <c r="F31" s="169"/>
      <c r="G31" s="169"/>
      <c r="H31" s="170"/>
      <c r="I31" s="185"/>
      <c r="J31" s="111"/>
      <c r="K31" s="24"/>
    </row>
    <row r="32" spans="1:11" ht="14.25" customHeight="1">
      <c r="A32" s="184"/>
      <c r="B32" s="167"/>
      <c r="C32" s="168"/>
      <c r="D32" s="168"/>
      <c r="E32" s="168"/>
      <c r="F32" s="169"/>
      <c r="G32" s="169"/>
      <c r="H32" s="170"/>
      <c r="I32" s="185"/>
      <c r="J32" s="111"/>
      <c r="K32" s="24"/>
    </row>
    <row r="33" spans="1:11" ht="14.25" customHeight="1">
      <c r="A33" s="184"/>
      <c r="B33" s="167"/>
      <c r="C33" s="168"/>
      <c r="D33" s="168"/>
      <c r="E33" s="168"/>
      <c r="F33" s="169"/>
      <c r="G33" s="169"/>
      <c r="H33" s="170"/>
      <c r="I33" s="185"/>
      <c r="J33" s="111"/>
      <c r="K33" s="24"/>
    </row>
    <row r="34" spans="1:11" ht="14.25" customHeight="1">
      <c r="A34" s="184"/>
      <c r="B34" s="167"/>
      <c r="C34" s="168"/>
      <c r="D34" s="168"/>
      <c r="E34" s="168"/>
      <c r="F34" s="169"/>
      <c r="G34" s="169"/>
      <c r="H34" s="170"/>
      <c r="I34" s="185"/>
      <c r="J34" s="111"/>
      <c r="K34" s="24"/>
    </row>
    <row r="35" spans="1:11" ht="14.25" customHeight="1">
      <c r="A35" s="184"/>
      <c r="B35" s="167"/>
      <c r="C35" s="168"/>
      <c r="D35" s="168"/>
      <c r="E35" s="168"/>
      <c r="F35" s="169"/>
      <c r="G35" s="169"/>
      <c r="H35" s="170"/>
      <c r="I35" s="185"/>
      <c r="J35" s="111"/>
      <c r="K35" s="24"/>
    </row>
    <row r="36" spans="1:11" ht="14.25" customHeight="1">
      <c r="A36" s="184"/>
      <c r="B36" s="167"/>
      <c r="C36" s="168"/>
      <c r="D36" s="168"/>
      <c r="E36" s="168"/>
      <c r="F36" s="169"/>
      <c r="G36" s="169"/>
      <c r="H36" s="170"/>
      <c r="I36" s="185"/>
      <c r="J36" s="111"/>
      <c r="K36" s="24"/>
    </row>
    <row r="37" spans="1:11" ht="14.25" customHeight="1">
      <c r="A37" s="184"/>
      <c r="B37" s="167"/>
      <c r="C37" s="168"/>
      <c r="D37" s="168"/>
      <c r="E37" s="168"/>
      <c r="F37" s="169"/>
      <c r="G37" s="169"/>
      <c r="H37" s="170"/>
      <c r="I37" s="185"/>
      <c r="J37" s="111"/>
      <c r="K37" s="24"/>
    </row>
    <row r="38" spans="1:11" ht="14.25" customHeight="1">
      <c r="A38" s="184"/>
      <c r="B38" s="167"/>
      <c r="C38" s="168"/>
      <c r="D38" s="168"/>
      <c r="E38" s="168"/>
      <c r="F38" s="169"/>
      <c r="G38" s="169"/>
      <c r="H38" s="170"/>
      <c r="I38" s="185"/>
      <c r="J38" s="111"/>
      <c r="K38" s="24"/>
    </row>
    <row r="39" spans="1:11" ht="14.25" customHeight="1">
      <c r="A39" s="184"/>
      <c r="B39" s="167"/>
      <c r="C39" s="168"/>
      <c r="D39" s="168"/>
      <c r="E39" s="168"/>
      <c r="F39" s="169"/>
      <c r="G39" s="169"/>
      <c r="H39" s="170"/>
      <c r="I39" s="185"/>
      <c r="J39" s="111"/>
      <c r="K39" s="24"/>
    </row>
    <row r="40" spans="1:11" ht="14.25" customHeight="1">
      <c r="A40" s="184"/>
      <c r="B40" s="167"/>
      <c r="C40" s="168"/>
      <c r="D40" s="168"/>
      <c r="E40" s="168"/>
      <c r="F40" s="169"/>
      <c r="G40" s="169"/>
      <c r="H40" s="170"/>
      <c r="I40" s="185"/>
      <c r="J40" s="111"/>
      <c r="K40" s="24"/>
    </row>
    <row r="41" spans="1:11" ht="14.25" customHeight="1">
      <c r="A41" s="184"/>
      <c r="B41" s="167"/>
      <c r="C41" s="168"/>
      <c r="D41" s="168"/>
      <c r="E41" s="168"/>
      <c r="F41" s="169"/>
      <c r="G41" s="169"/>
      <c r="H41" s="170"/>
      <c r="I41" s="185"/>
      <c r="J41" s="111"/>
      <c r="K41" s="24"/>
    </row>
    <row r="42" spans="1:11" ht="14.25" customHeight="1">
      <c r="A42" s="184"/>
      <c r="B42" s="167"/>
      <c r="C42" s="168"/>
      <c r="D42" s="168"/>
      <c r="E42" s="168"/>
      <c r="F42" s="169"/>
      <c r="G42" s="169"/>
      <c r="H42" s="170"/>
      <c r="I42" s="185"/>
      <c r="J42" s="111"/>
      <c r="K42" s="24"/>
    </row>
    <row r="43" spans="1:11" ht="14.25" customHeight="1">
      <c r="A43" s="184"/>
      <c r="B43" s="167"/>
      <c r="C43" s="168"/>
      <c r="D43" s="168"/>
      <c r="E43" s="168"/>
      <c r="F43" s="169"/>
      <c r="G43" s="169"/>
      <c r="H43" s="170"/>
      <c r="I43" s="185"/>
      <c r="J43" s="111"/>
      <c r="K43" s="24"/>
    </row>
    <row r="44" spans="1:11" ht="14.25" customHeight="1">
      <c r="A44" s="184"/>
      <c r="B44" s="167"/>
      <c r="C44" s="168"/>
      <c r="D44" s="168"/>
      <c r="E44" s="168"/>
      <c r="F44" s="169"/>
      <c r="G44" s="169"/>
      <c r="H44" s="170"/>
      <c r="I44" s="185"/>
      <c r="J44" s="111"/>
      <c r="K44" s="24"/>
    </row>
    <row r="45" spans="1:11" ht="14.25" customHeight="1">
      <c r="A45" s="184"/>
      <c r="B45" s="167"/>
      <c r="C45" s="168"/>
      <c r="D45" s="168"/>
      <c r="E45" s="168"/>
      <c r="F45" s="169"/>
      <c r="G45" s="169"/>
      <c r="H45" s="170"/>
      <c r="I45" s="185"/>
      <c r="J45" s="111"/>
      <c r="K45" s="24"/>
    </row>
    <row r="46" spans="1:11" ht="14.25" customHeight="1">
      <c r="A46" s="184"/>
      <c r="B46" s="167"/>
      <c r="C46" s="168"/>
      <c r="D46" s="168"/>
      <c r="E46" s="168"/>
      <c r="F46" s="169"/>
      <c r="G46" s="169"/>
      <c r="H46" s="170"/>
      <c r="I46" s="185"/>
      <c r="J46" s="111"/>
      <c r="K46" s="24"/>
    </row>
    <row r="47" spans="1:11" ht="14.25" customHeight="1">
      <c r="A47" s="184"/>
      <c r="B47" s="167"/>
      <c r="C47" s="168"/>
      <c r="D47" s="168"/>
      <c r="E47" s="168"/>
      <c r="F47" s="169"/>
      <c r="G47" s="169"/>
      <c r="H47" s="170"/>
      <c r="I47" s="185"/>
      <c r="J47" s="111"/>
      <c r="K47" s="24"/>
    </row>
    <row r="48" spans="1:11" ht="14.25" customHeight="1">
      <c r="A48" s="184"/>
      <c r="B48" s="167"/>
      <c r="C48" s="168"/>
      <c r="D48" s="168"/>
      <c r="E48" s="168"/>
      <c r="F48" s="169"/>
      <c r="G48" s="169"/>
      <c r="H48" s="170"/>
      <c r="I48" s="185"/>
      <c r="J48" s="111"/>
      <c r="K48" s="24"/>
    </row>
    <row r="49" spans="1:11" ht="14.25" customHeight="1">
      <c r="A49" s="184"/>
      <c r="B49" s="167"/>
      <c r="C49" s="168"/>
      <c r="D49" s="168"/>
      <c r="E49" s="168"/>
      <c r="F49" s="169"/>
      <c r="G49" s="169"/>
      <c r="H49" s="170"/>
      <c r="I49" s="185"/>
      <c r="J49" s="111"/>
      <c r="K49" s="24"/>
    </row>
    <row r="50" spans="1:11" ht="14.25" customHeight="1">
      <c r="A50" s="184"/>
      <c r="B50" s="167"/>
      <c r="C50" s="168"/>
      <c r="D50" s="168"/>
      <c r="E50" s="168"/>
      <c r="F50" s="169"/>
      <c r="G50" s="169"/>
      <c r="H50" s="170"/>
      <c r="I50" s="185"/>
      <c r="J50" s="111"/>
      <c r="K50" s="24"/>
    </row>
    <row r="51" spans="1:11" ht="14.25" customHeight="1">
      <c r="A51" s="184"/>
      <c r="B51" s="167"/>
      <c r="C51" s="168"/>
      <c r="D51" s="168"/>
      <c r="E51" s="168"/>
      <c r="F51" s="169"/>
      <c r="G51" s="169"/>
      <c r="H51" s="170"/>
      <c r="I51" s="185"/>
      <c r="J51" s="111"/>
      <c r="K51" s="24"/>
    </row>
    <row r="52" spans="1:11" ht="14.25" customHeight="1">
      <c r="A52" s="184"/>
      <c r="B52" s="167"/>
      <c r="C52" s="168"/>
      <c r="D52" s="168"/>
      <c r="E52" s="168"/>
      <c r="F52" s="169"/>
      <c r="G52" s="169"/>
      <c r="H52" s="170"/>
      <c r="I52" s="185"/>
      <c r="J52" s="111"/>
      <c r="K52" s="24"/>
    </row>
    <row r="53" spans="1:11" ht="14.25" customHeight="1">
      <c r="A53" s="184"/>
      <c r="B53" s="167"/>
      <c r="C53" s="168"/>
      <c r="D53" s="168"/>
      <c r="E53" s="168"/>
      <c r="F53" s="169"/>
      <c r="G53" s="169"/>
      <c r="H53" s="170"/>
      <c r="I53" s="185"/>
      <c r="J53" s="111"/>
      <c r="K53" s="24"/>
    </row>
    <row r="54" spans="1:11" ht="14.25" customHeight="1">
      <c r="A54" s="184"/>
      <c r="B54" s="167"/>
      <c r="C54" s="168"/>
      <c r="D54" s="168"/>
      <c r="E54" s="168"/>
      <c r="F54" s="169"/>
      <c r="G54" s="169"/>
      <c r="H54" s="170"/>
      <c r="I54" s="185"/>
      <c r="J54" s="111"/>
      <c r="K54" s="24"/>
    </row>
    <row r="55" spans="1:11" ht="14.25" customHeight="1">
      <c r="A55" s="184"/>
      <c r="B55" s="167"/>
      <c r="C55" s="168"/>
      <c r="D55" s="168"/>
      <c r="E55" s="168"/>
      <c r="F55" s="169"/>
      <c r="G55" s="169"/>
      <c r="H55" s="170"/>
      <c r="I55" s="185"/>
      <c r="J55" s="111"/>
      <c r="K55" s="24"/>
    </row>
    <row r="56" spans="1:11" ht="14.25" customHeight="1">
      <c r="A56" s="184"/>
      <c r="B56" s="167"/>
      <c r="C56" s="168"/>
      <c r="D56" s="168"/>
      <c r="E56" s="168"/>
      <c r="F56" s="169"/>
      <c r="G56" s="169"/>
      <c r="H56" s="170"/>
      <c r="I56" s="185"/>
      <c r="J56" s="111"/>
      <c r="K56" s="24"/>
    </row>
    <row r="57" spans="1:11" ht="14.25" customHeight="1">
      <c r="A57" s="184"/>
      <c r="B57" s="167"/>
      <c r="C57" s="168"/>
      <c r="D57" s="168"/>
      <c r="E57" s="168"/>
      <c r="F57" s="169"/>
      <c r="G57" s="169"/>
      <c r="H57" s="170"/>
      <c r="I57" s="185"/>
      <c r="J57" s="111"/>
      <c r="K57" s="24"/>
    </row>
    <row r="58" spans="1:11" ht="14.25" customHeight="1">
      <c r="A58" s="184"/>
      <c r="B58" s="167"/>
      <c r="C58" s="168"/>
      <c r="D58" s="168"/>
      <c r="E58" s="168"/>
      <c r="F58" s="169"/>
      <c r="G58" s="169"/>
      <c r="H58" s="170"/>
      <c r="I58" s="185"/>
      <c r="J58" s="111"/>
      <c r="K58" s="24"/>
    </row>
    <row r="59" spans="1:11" ht="14.25" customHeight="1">
      <c r="A59" s="184"/>
      <c r="B59" s="167"/>
      <c r="C59" s="168"/>
      <c r="D59" s="168"/>
      <c r="E59" s="168"/>
      <c r="F59" s="169"/>
      <c r="G59" s="169"/>
      <c r="H59" s="170"/>
      <c r="I59" s="185"/>
      <c r="J59" s="111"/>
      <c r="K59" s="24"/>
    </row>
    <row r="60" spans="1:11" ht="14.25" customHeight="1">
      <c r="A60" s="184"/>
      <c r="B60" s="167"/>
      <c r="C60" s="168"/>
      <c r="D60" s="168"/>
      <c r="E60" s="168"/>
      <c r="F60" s="169"/>
      <c r="G60" s="169"/>
      <c r="H60" s="170"/>
      <c r="I60" s="185"/>
      <c r="J60" s="111"/>
      <c r="K60" s="24"/>
    </row>
    <row r="61" spans="1:11" ht="14.25" customHeight="1">
      <c r="A61" s="184"/>
      <c r="B61" s="167"/>
      <c r="C61" s="168"/>
      <c r="D61" s="168"/>
      <c r="E61" s="168"/>
      <c r="F61" s="169"/>
      <c r="G61" s="169"/>
      <c r="H61" s="170"/>
      <c r="I61" s="185"/>
      <c r="J61" s="111"/>
      <c r="K61" s="24"/>
    </row>
    <row r="62" spans="1:11" ht="14.25" customHeight="1">
      <c r="A62" s="184"/>
      <c r="B62" s="167"/>
      <c r="C62" s="168"/>
      <c r="D62" s="168"/>
      <c r="E62" s="168"/>
      <c r="F62" s="169"/>
      <c r="G62" s="169"/>
      <c r="H62" s="170"/>
      <c r="I62" s="185"/>
      <c r="J62" s="111"/>
      <c r="K62" s="24"/>
    </row>
    <row r="63" spans="1:11" ht="14.25" customHeight="1">
      <c r="A63" s="184"/>
      <c r="B63" s="167"/>
      <c r="C63" s="168"/>
      <c r="D63" s="168"/>
      <c r="E63" s="168"/>
      <c r="F63" s="169"/>
      <c r="G63" s="169"/>
      <c r="H63" s="170"/>
      <c r="I63" s="185"/>
      <c r="J63" s="111"/>
      <c r="K63" s="24"/>
    </row>
    <row r="64" spans="1:11" ht="14.25" customHeight="1">
      <c r="A64" s="184"/>
      <c r="B64" s="167"/>
      <c r="C64" s="168"/>
      <c r="D64" s="168"/>
      <c r="E64" s="168"/>
      <c r="F64" s="169"/>
      <c r="G64" s="169"/>
      <c r="H64" s="170"/>
      <c r="I64" s="185"/>
      <c r="J64" s="111"/>
      <c r="K64" s="24"/>
    </row>
    <row r="65" spans="1:11" ht="14.25" customHeight="1">
      <c r="A65" s="184"/>
      <c r="B65" s="167"/>
      <c r="C65" s="168"/>
      <c r="D65" s="168"/>
      <c r="E65" s="168"/>
      <c r="F65" s="169"/>
      <c r="G65" s="169"/>
      <c r="H65" s="170"/>
      <c r="I65" s="185"/>
      <c r="J65" s="111"/>
      <c r="K65" s="24"/>
    </row>
    <row r="66" spans="1:11" ht="14.25" customHeight="1">
      <c r="A66" s="184"/>
      <c r="B66" s="167"/>
      <c r="C66" s="168"/>
      <c r="D66" s="168"/>
      <c r="E66" s="168"/>
      <c r="F66" s="169"/>
      <c r="G66" s="169"/>
      <c r="H66" s="170"/>
      <c r="I66" s="185"/>
      <c r="J66" s="111"/>
      <c r="K66" s="24"/>
    </row>
    <row r="67" spans="1:11" ht="14.25" customHeight="1">
      <c r="A67" s="184"/>
      <c r="B67" s="167"/>
      <c r="C67" s="168"/>
      <c r="D67" s="168"/>
      <c r="E67" s="168"/>
      <c r="F67" s="169"/>
      <c r="G67" s="169"/>
      <c r="H67" s="170"/>
      <c r="I67" s="185"/>
      <c r="J67" s="111"/>
      <c r="K67" s="24"/>
    </row>
    <row r="68" spans="1:11" ht="14.25" customHeight="1">
      <c r="A68" s="184"/>
      <c r="B68" s="167"/>
      <c r="C68" s="168"/>
      <c r="D68" s="168"/>
      <c r="E68" s="168"/>
      <c r="F68" s="169"/>
      <c r="G68" s="169"/>
      <c r="H68" s="170"/>
      <c r="I68" s="185"/>
      <c r="J68" s="111"/>
      <c r="K68" s="24"/>
    </row>
    <row r="69" spans="1:11" ht="14.25" customHeight="1">
      <c r="A69" s="184"/>
      <c r="B69" s="167"/>
      <c r="C69" s="168"/>
      <c r="D69" s="168"/>
      <c r="E69" s="168"/>
      <c r="F69" s="169"/>
      <c r="G69" s="169"/>
      <c r="H69" s="170"/>
      <c r="I69" s="185"/>
      <c r="J69" s="111"/>
      <c r="K69" s="24"/>
    </row>
    <row r="70" spans="1:11" ht="14.25" customHeight="1">
      <c r="A70" s="184"/>
      <c r="B70" s="167"/>
      <c r="C70" s="168"/>
      <c r="D70" s="168"/>
      <c r="E70" s="168"/>
      <c r="F70" s="169"/>
      <c r="G70" s="169"/>
      <c r="H70" s="170"/>
      <c r="I70" s="185"/>
      <c r="J70" s="111"/>
      <c r="K70" s="24"/>
    </row>
    <row r="71" spans="1:11" ht="14.25" customHeight="1">
      <c r="A71" s="184"/>
      <c r="B71" s="167"/>
      <c r="C71" s="168"/>
      <c r="D71" s="168"/>
      <c r="E71" s="168"/>
      <c r="F71" s="169"/>
      <c r="G71" s="169"/>
      <c r="H71" s="170"/>
      <c r="I71" s="185"/>
      <c r="J71" s="111"/>
      <c r="K71" s="24"/>
    </row>
    <row r="72" spans="1:11" ht="14.25" customHeight="1">
      <c r="A72" s="184"/>
      <c r="B72" s="167"/>
      <c r="C72" s="168"/>
      <c r="D72" s="168"/>
      <c r="E72" s="168"/>
      <c r="F72" s="169"/>
      <c r="G72" s="169"/>
      <c r="H72" s="170"/>
      <c r="I72" s="185"/>
      <c r="J72" s="111"/>
      <c r="K72" s="24"/>
    </row>
    <row r="73" spans="1:11" ht="14.25" customHeight="1">
      <c r="A73" s="184"/>
      <c r="B73" s="167"/>
      <c r="C73" s="168"/>
      <c r="D73" s="168"/>
      <c r="E73" s="168"/>
      <c r="F73" s="169"/>
      <c r="G73" s="169"/>
      <c r="H73" s="170"/>
      <c r="I73" s="185"/>
      <c r="J73" s="111"/>
      <c r="K73" s="24"/>
    </row>
    <row r="74" spans="1:11" ht="14.25" customHeight="1">
      <c r="A74" s="184"/>
      <c r="B74" s="167"/>
      <c r="C74" s="168"/>
      <c r="D74" s="168"/>
      <c r="E74" s="168"/>
      <c r="F74" s="169"/>
      <c r="G74" s="169"/>
      <c r="H74" s="170"/>
      <c r="I74" s="185"/>
      <c r="J74" s="111"/>
      <c r="K74" s="24"/>
    </row>
    <row r="75" spans="1:11" ht="14.25" customHeight="1">
      <c r="A75" s="184"/>
      <c r="B75" s="167"/>
      <c r="C75" s="168"/>
      <c r="D75" s="168"/>
      <c r="E75" s="168"/>
      <c r="F75" s="169"/>
      <c r="G75" s="169"/>
      <c r="H75" s="170"/>
      <c r="I75" s="185"/>
      <c r="J75" s="111"/>
      <c r="K75" s="24"/>
    </row>
    <row r="76" spans="1:11" ht="14.25" customHeight="1">
      <c r="A76" s="184"/>
      <c r="B76" s="167"/>
      <c r="C76" s="168"/>
      <c r="D76" s="168"/>
      <c r="E76" s="168"/>
      <c r="F76" s="169"/>
      <c r="G76" s="169"/>
      <c r="H76" s="170"/>
      <c r="I76" s="185"/>
      <c r="J76" s="111"/>
      <c r="K76" s="24"/>
    </row>
    <row r="77" spans="1:11" ht="14.25" customHeight="1">
      <c r="A77" s="184"/>
      <c r="B77" s="167"/>
      <c r="C77" s="168"/>
      <c r="D77" s="168"/>
      <c r="E77" s="168"/>
      <c r="F77" s="169"/>
      <c r="G77" s="169"/>
      <c r="H77" s="170"/>
      <c r="I77" s="185"/>
      <c r="J77" s="111"/>
      <c r="K77" s="24"/>
    </row>
    <row r="78" spans="1:11" ht="14.25" customHeight="1">
      <c r="A78" s="184"/>
      <c r="B78" s="167"/>
      <c r="C78" s="168"/>
      <c r="D78" s="168"/>
      <c r="E78" s="168"/>
      <c r="F78" s="169"/>
      <c r="G78" s="169"/>
      <c r="H78" s="170"/>
      <c r="I78" s="185"/>
      <c r="J78" s="111"/>
      <c r="K78" s="24"/>
    </row>
    <row r="79" spans="1:11" ht="14.25" customHeight="1">
      <c r="A79" s="184"/>
      <c r="B79" s="167"/>
      <c r="C79" s="168"/>
      <c r="D79" s="168"/>
      <c r="E79" s="168"/>
      <c r="F79" s="169"/>
      <c r="G79" s="169"/>
      <c r="H79" s="170"/>
      <c r="I79" s="185"/>
      <c r="J79" s="111"/>
      <c r="K79" s="24"/>
    </row>
    <row r="80" spans="1:11" ht="14.25" customHeight="1">
      <c r="A80" s="184"/>
      <c r="B80" s="167"/>
      <c r="C80" s="168"/>
      <c r="D80" s="168"/>
      <c r="E80" s="168"/>
      <c r="F80" s="169"/>
      <c r="G80" s="169"/>
      <c r="H80" s="170"/>
      <c r="I80" s="185"/>
      <c r="J80" s="111"/>
      <c r="K80" s="24"/>
    </row>
    <row r="81" spans="1:11" ht="14.25" customHeight="1">
      <c r="A81" s="184"/>
      <c r="B81" s="167"/>
      <c r="C81" s="168"/>
      <c r="D81" s="168"/>
      <c r="E81" s="168"/>
      <c r="F81" s="169"/>
      <c r="G81" s="169"/>
      <c r="H81" s="170"/>
      <c r="I81" s="185"/>
      <c r="J81" s="111"/>
      <c r="K81" s="24"/>
    </row>
    <row r="82" spans="1:11" ht="14.25" customHeight="1">
      <c r="A82" s="184"/>
      <c r="B82" s="167"/>
      <c r="C82" s="168"/>
      <c r="D82" s="168"/>
      <c r="E82" s="168"/>
      <c r="F82" s="169"/>
      <c r="G82" s="169"/>
      <c r="H82" s="170"/>
      <c r="I82" s="185"/>
      <c r="J82" s="111"/>
      <c r="K82" s="24"/>
    </row>
    <row r="83" spans="1:11" ht="14.25" customHeight="1">
      <c r="A83" s="184"/>
      <c r="B83" s="167"/>
      <c r="C83" s="168"/>
      <c r="D83" s="168"/>
      <c r="E83" s="168"/>
      <c r="F83" s="169"/>
      <c r="G83" s="169"/>
      <c r="H83" s="170"/>
      <c r="I83" s="185"/>
      <c r="J83" s="111"/>
      <c r="K83" s="24"/>
    </row>
    <row r="84" spans="1:11" ht="14.25" customHeight="1">
      <c r="A84" s="184"/>
      <c r="B84" s="167"/>
      <c r="C84" s="168"/>
      <c r="D84" s="168"/>
      <c r="E84" s="168"/>
      <c r="F84" s="169"/>
      <c r="G84" s="169"/>
      <c r="H84" s="170"/>
      <c r="I84" s="185"/>
      <c r="J84" s="111"/>
      <c r="K84" s="24"/>
    </row>
    <row r="85" spans="1:11" ht="14.25" customHeight="1">
      <c r="A85" s="184"/>
      <c r="B85" s="167"/>
      <c r="C85" s="168"/>
      <c r="D85" s="168"/>
      <c r="E85" s="168"/>
      <c r="F85" s="169"/>
      <c r="G85" s="169"/>
      <c r="H85" s="170"/>
      <c r="I85" s="185"/>
      <c r="J85" s="111"/>
      <c r="K85" s="24"/>
    </row>
    <row r="86" spans="1:11" ht="14.25" customHeight="1">
      <c r="A86" s="184"/>
      <c r="B86" s="167"/>
      <c r="C86" s="168"/>
      <c r="D86" s="168"/>
      <c r="E86" s="168"/>
      <c r="F86" s="169"/>
      <c r="G86" s="169"/>
      <c r="H86" s="170"/>
      <c r="I86" s="185"/>
      <c r="J86" s="111"/>
      <c r="K86" s="24"/>
    </row>
    <row r="87" spans="1:11" ht="14.25" customHeight="1">
      <c r="A87" s="184"/>
      <c r="B87" s="167"/>
      <c r="C87" s="168"/>
      <c r="D87" s="168"/>
      <c r="E87" s="168"/>
      <c r="F87" s="169"/>
      <c r="G87" s="169"/>
      <c r="H87" s="170"/>
      <c r="I87" s="185"/>
      <c r="J87" s="111"/>
      <c r="K87" s="24"/>
    </row>
    <row r="88" spans="1:11" ht="14.25" customHeight="1">
      <c r="A88" s="184"/>
      <c r="B88" s="167"/>
      <c r="C88" s="168"/>
      <c r="D88" s="168"/>
      <c r="E88" s="168"/>
      <c r="F88" s="169"/>
      <c r="G88" s="169"/>
      <c r="H88" s="170"/>
      <c r="I88" s="185"/>
      <c r="J88" s="111"/>
      <c r="K88" s="24"/>
    </row>
    <row r="89" spans="1:11" ht="14.25" customHeight="1">
      <c r="A89" s="184"/>
      <c r="B89" s="167"/>
      <c r="C89" s="168"/>
      <c r="D89" s="168"/>
      <c r="E89" s="168"/>
      <c r="F89" s="169"/>
      <c r="G89" s="169"/>
      <c r="H89" s="170"/>
      <c r="I89" s="185"/>
      <c r="J89" s="111"/>
      <c r="K89" s="24"/>
    </row>
    <row r="90" spans="1:11" ht="14.25" customHeight="1">
      <c r="A90" s="184"/>
      <c r="B90" s="167"/>
      <c r="C90" s="168"/>
      <c r="D90" s="168"/>
      <c r="E90" s="168"/>
      <c r="F90" s="169"/>
      <c r="G90" s="169"/>
      <c r="H90" s="170"/>
      <c r="I90" s="185"/>
      <c r="J90" s="111"/>
      <c r="K90" s="24"/>
    </row>
    <row r="91" spans="1:11" ht="14.25" customHeight="1">
      <c r="A91" s="184"/>
      <c r="B91" s="167"/>
      <c r="C91" s="168"/>
      <c r="D91" s="168"/>
      <c r="E91" s="168"/>
      <c r="F91" s="169"/>
      <c r="G91" s="169"/>
      <c r="H91" s="170"/>
      <c r="I91" s="185"/>
      <c r="J91" s="111"/>
      <c r="K91" s="24"/>
    </row>
    <row r="92" spans="1:11" ht="14.25" customHeight="1">
      <c r="A92" s="184"/>
      <c r="B92" s="167"/>
      <c r="C92" s="168"/>
      <c r="D92" s="168"/>
      <c r="E92" s="168"/>
      <c r="F92" s="169"/>
      <c r="G92" s="169"/>
      <c r="H92" s="170"/>
      <c r="I92" s="185"/>
      <c r="J92" s="111"/>
      <c r="K92" s="24"/>
    </row>
    <row r="93" spans="1:11" ht="14.25" customHeight="1">
      <c r="A93" s="184"/>
      <c r="B93" s="167"/>
      <c r="C93" s="168"/>
      <c r="D93" s="168"/>
      <c r="E93" s="168"/>
      <c r="F93" s="169"/>
      <c r="G93" s="169"/>
      <c r="H93" s="170"/>
      <c r="I93" s="185"/>
      <c r="J93" s="111"/>
      <c r="K93" s="24"/>
    </row>
    <row r="94" spans="1:11" ht="14.25" customHeight="1">
      <c r="A94" s="184"/>
      <c r="B94" s="167"/>
      <c r="C94" s="168"/>
      <c r="D94" s="168"/>
      <c r="E94" s="168"/>
      <c r="F94" s="169"/>
      <c r="G94" s="169"/>
      <c r="H94" s="170"/>
      <c r="I94" s="185"/>
      <c r="J94" s="111"/>
      <c r="K94" s="24"/>
    </row>
    <row r="95" spans="1:11" ht="14.25" customHeight="1">
      <c r="A95" s="184"/>
      <c r="B95" s="167"/>
      <c r="C95" s="168"/>
      <c r="D95" s="168"/>
      <c r="E95" s="168"/>
      <c r="F95" s="169"/>
      <c r="G95" s="169"/>
      <c r="H95" s="170"/>
      <c r="I95" s="185"/>
      <c r="J95" s="111"/>
      <c r="K95" s="24"/>
    </row>
    <row r="96" spans="1:11" ht="14.25" customHeight="1">
      <c r="A96" s="184"/>
      <c r="B96" s="167"/>
      <c r="C96" s="168"/>
      <c r="D96" s="168"/>
      <c r="E96" s="168"/>
      <c r="F96" s="169"/>
      <c r="G96" s="169"/>
      <c r="H96" s="170"/>
      <c r="I96" s="185"/>
      <c r="J96" s="111"/>
      <c r="K96" s="24"/>
    </row>
    <row r="97" spans="1:11" ht="14.25" customHeight="1">
      <c r="A97" s="184"/>
      <c r="B97" s="167"/>
      <c r="C97" s="168"/>
      <c r="D97" s="168"/>
      <c r="E97" s="168"/>
      <c r="F97" s="169"/>
      <c r="G97" s="169"/>
      <c r="H97" s="170"/>
      <c r="I97" s="185"/>
      <c r="J97" s="111"/>
      <c r="K97" s="24"/>
    </row>
    <row r="98" spans="1:11" ht="14.25" customHeight="1">
      <c r="A98" s="184"/>
      <c r="B98" s="167"/>
      <c r="C98" s="168"/>
      <c r="D98" s="168"/>
      <c r="E98" s="168"/>
      <c r="F98" s="169"/>
      <c r="G98" s="169"/>
      <c r="H98" s="170"/>
      <c r="I98" s="185"/>
      <c r="J98" s="111"/>
      <c r="K98" s="24"/>
    </row>
    <row r="99" spans="1:11" ht="14.25" customHeight="1">
      <c r="A99" s="184"/>
      <c r="B99" s="167"/>
      <c r="C99" s="168"/>
      <c r="D99" s="168"/>
      <c r="E99" s="168"/>
      <c r="F99" s="169"/>
      <c r="G99" s="169"/>
      <c r="H99" s="170"/>
      <c r="I99" s="185"/>
      <c r="J99" s="111"/>
      <c r="K99" s="24"/>
    </row>
    <row r="100" spans="1:11" ht="14.25" customHeight="1">
      <c r="A100" s="184"/>
      <c r="B100" s="167"/>
      <c r="C100" s="168"/>
      <c r="D100" s="168"/>
      <c r="E100" s="168"/>
      <c r="F100" s="169"/>
      <c r="G100" s="169"/>
      <c r="H100" s="170"/>
      <c r="I100" s="185"/>
      <c r="J100" s="111"/>
      <c r="K100" s="24"/>
    </row>
    <row r="101" spans="1:11" ht="14.25" customHeight="1">
      <c r="A101" s="184"/>
      <c r="B101" s="167"/>
      <c r="C101" s="168"/>
      <c r="D101" s="168"/>
      <c r="E101" s="168"/>
      <c r="F101" s="169"/>
      <c r="G101" s="169"/>
      <c r="H101" s="170"/>
      <c r="I101" s="185"/>
      <c r="J101" s="111"/>
      <c r="K101" s="24"/>
    </row>
    <row r="102" spans="1:11" ht="14.25" customHeight="1">
      <c r="A102" s="184"/>
      <c r="B102" s="167"/>
      <c r="C102" s="168"/>
      <c r="D102" s="168"/>
      <c r="E102" s="168"/>
      <c r="F102" s="169"/>
      <c r="G102" s="169"/>
      <c r="H102" s="170"/>
      <c r="I102" s="185"/>
      <c r="J102" s="111"/>
      <c r="K102" s="24"/>
    </row>
    <row r="103" spans="1:11" ht="14.25" customHeight="1">
      <c r="A103" s="184"/>
      <c r="B103" s="167"/>
      <c r="C103" s="168"/>
      <c r="D103" s="168"/>
      <c r="E103" s="168"/>
      <c r="F103" s="169"/>
      <c r="G103" s="169"/>
      <c r="H103" s="170"/>
      <c r="I103" s="185"/>
      <c r="J103" s="111"/>
      <c r="K103" s="24"/>
    </row>
    <row r="104" spans="1:11" ht="14.25" customHeight="1">
      <c r="A104" s="184"/>
      <c r="B104" s="167"/>
      <c r="C104" s="168"/>
      <c r="D104" s="168"/>
      <c r="E104" s="168"/>
      <c r="F104" s="169"/>
      <c r="G104" s="169"/>
      <c r="H104" s="170"/>
      <c r="I104" s="185"/>
      <c r="J104" s="111"/>
      <c r="K104" s="24"/>
    </row>
    <row r="105" spans="1:11" ht="14.25" customHeight="1">
      <c r="A105" s="184"/>
      <c r="B105" s="167"/>
      <c r="C105" s="168"/>
      <c r="D105" s="168"/>
      <c r="E105" s="168"/>
      <c r="F105" s="169"/>
      <c r="G105" s="169"/>
      <c r="H105" s="170"/>
      <c r="I105" s="185"/>
      <c r="J105" s="111"/>
      <c r="K105" s="24"/>
    </row>
    <row r="106" spans="1:11" ht="14.25" customHeight="1">
      <c r="A106" s="184"/>
      <c r="B106" s="167"/>
      <c r="C106" s="168"/>
      <c r="D106" s="168"/>
      <c r="E106" s="168"/>
      <c r="F106" s="169"/>
      <c r="G106" s="169"/>
      <c r="H106" s="170"/>
      <c r="I106" s="185"/>
      <c r="J106" s="111"/>
      <c r="K106" s="24"/>
    </row>
    <row r="107" spans="1:11" ht="14.25" customHeight="1">
      <c r="A107" s="184"/>
      <c r="B107" s="167"/>
      <c r="C107" s="168"/>
      <c r="D107" s="168"/>
      <c r="E107" s="168"/>
      <c r="F107" s="169"/>
      <c r="G107" s="169"/>
      <c r="H107" s="170"/>
      <c r="I107" s="185"/>
      <c r="J107" s="111"/>
      <c r="K107" s="24"/>
    </row>
    <row r="108" spans="1:11" ht="14.25" customHeight="1">
      <c r="A108" s="184"/>
      <c r="B108" s="167"/>
      <c r="C108" s="168"/>
      <c r="D108" s="168"/>
      <c r="E108" s="168"/>
      <c r="F108" s="169"/>
      <c r="G108" s="169"/>
      <c r="H108" s="170"/>
      <c r="I108" s="185"/>
      <c r="J108" s="111"/>
      <c r="K108" s="24"/>
    </row>
    <row r="109" spans="1:11" ht="14.25" customHeight="1">
      <c r="A109" s="184"/>
      <c r="B109" s="167"/>
      <c r="C109" s="168"/>
      <c r="D109" s="168"/>
      <c r="E109" s="168"/>
      <c r="F109" s="169"/>
      <c r="G109" s="169"/>
      <c r="H109" s="170"/>
      <c r="I109" s="185"/>
      <c r="J109" s="111"/>
      <c r="K109" s="24"/>
    </row>
    <row r="110" spans="1:11" ht="14.25" customHeight="1">
      <c r="A110" s="184"/>
      <c r="B110" s="167"/>
      <c r="C110" s="168"/>
      <c r="D110" s="168"/>
      <c r="E110" s="168"/>
      <c r="F110" s="169"/>
      <c r="G110" s="169"/>
      <c r="H110" s="170"/>
      <c r="I110" s="185"/>
      <c r="J110" s="111"/>
      <c r="K110" s="24"/>
    </row>
    <row r="111" spans="1:11" ht="14.25" customHeight="1">
      <c r="A111" s="184"/>
      <c r="B111" s="167"/>
      <c r="C111" s="168"/>
      <c r="D111" s="168"/>
      <c r="E111" s="168"/>
      <c r="F111" s="169"/>
      <c r="G111" s="169"/>
      <c r="H111" s="170"/>
      <c r="I111" s="185"/>
      <c r="J111" s="111"/>
      <c r="K111" s="24"/>
    </row>
    <row r="112" spans="1:11" ht="14.25" customHeight="1">
      <c r="A112" s="184"/>
      <c r="B112" s="167"/>
      <c r="C112" s="168"/>
      <c r="D112" s="168"/>
      <c r="E112" s="168"/>
      <c r="F112" s="169"/>
      <c r="G112" s="169"/>
      <c r="H112" s="170"/>
      <c r="I112" s="185"/>
      <c r="J112" s="111"/>
      <c r="K112" s="24"/>
    </row>
    <row r="113" spans="1:11" ht="14.25" customHeight="1">
      <c r="A113" s="184"/>
      <c r="B113" s="167"/>
      <c r="C113" s="168"/>
      <c r="D113" s="168"/>
      <c r="E113" s="168"/>
      <c r="F113" s="169"/>
      <c r="G113" s="169"/>
      <c r="H113" s="170"/>
      <c r="I113" s="185"/>
      <c r="J113" s="111"/>
      <c r="K113" s="24"/>
    </row>
    <row r="114" spans="1:11" ht="14.25" customHeight="1">
      <c r="A114" s="184"/>
      <c r="B114" s="167"/>
      <c r="C114" s="168"/>
      <c r="D114" s="168"/>
      <c r="E114" s="168"/>
      <c r="F114" s="169"/>
      <c r="G114" s="169"/>
      <c r="H114" s="170"/>
      <c r="I114" s="185"/>
      <c r="J114" s="111"/>
      <c r="K114" s="24"/>
    </row>
    <row r="115" spans="1:11" ht="14.25" customHeight="1">
      <c r="A115" s="184"/>
      <c r="B115" s="167"/>
      <c r="C115" s="168"/>
      <c r="D115" s="168"/>
      <c r="E115" s="168"/>
      <c r="F115" s="169"/>
      <c r="G115" s="169"/>
      <c r="H115" s="170"/>
      <c r="I115" s="185"/>
      <c r="J115" s="111"/>
      <c r="K115" s="24"/>
    </row>
    <row r="116" spans="1:11" ht="14.25" customHeight="1">
      <c r="A116" s="184"/>
      <c r="B116" s="167"/>
      <c r="C116" s="168"/>
      <c r="D116" s="168"/>
      <c r="E116" s="168"/>
      <c r="F116" s="169"/>
      <c r="G116" s="169"/>
      <c r="H116" s="170"/>
      <c r="I116" s="185"/>
      <c r="J116" s="111"/>
      <c r="K116" s="24"/>
    </row>
    <row r="117" spans="1:11" ht="14.25" customHeight="1">
      <c r="A117" s="184"/>
      <c r="B117" s="167"/>
      <c r="C117" s="168"/>
      <c r="D117" s="168"/>
      <c r="E117" s="168"/>
      <c r="F117" s="169"/>
      <c r="G117" s="169"/>
      <c r="H117" s="170"/>
      <c r="I117" s="185"/>
      <c r="J117" s="111"/>
      <c r="K117" s="24"/>
    </row>
    <row r="118" spans="1:11" ht="14.25" customHeight="1">
      <c r="A118" s="184"/>
      <c r="B118" s="167"/>
      <c r="C118" s="168"/>
      <c r="D118" s="168"/>
      <c r="E118" s="168"/>
      <c r="F118" s="169"/>
      <c r="G118" s="169"/>
      <c r="H118" s="170"/>
      <c r="I118" s="185"/>
      <c r="J118" s="111"/>
      <c r="K118" s="24"/>
    </row>
    <row r="119" spans="1:11" ht="14.25" customHeight="1">
      <c r="A119" s="184"/>
      <c r="B119" s="167"/>
      <c r="C119" s="168"/>
      <c r="D119" s="168"/>
      <c r="E119" s="168"/>
      <c r="F119" s="169"/>
      <c r="G119" s="169"/>
      <c r="H119" s="170"/>
      <c r="I119" s="185"/>
      <c r="J119" s="111"/>
      <c r="K119" s="24"/>
    </row>
    <row r="120" spans="1:11" ht="14.25" customHeight="1">
      <c r="A120" s="184"/>
      <c r="B120" s="167"/>
      <c r="C120" s="168"/>
      <c r="D120" s="168"/>
      <c r="E120" s="168"/>
      <c r="F120" s="169"/>
      <c r="G120" s="169"/>
      <c r="H120" s="170"/>
      <c r="I120" s="185"/>
      <c r="J120" s="111"/>
      <c r="K120" s="24"/>
    </row>
    <row r="121" spans="1:11" ht="14.25" customHeight="1">
      <c r="A121" s="184"/>
      <c r="B121" s="167"/>
      <c r="C121" s="168"/>
      <c r="D121" s="168"/>
      <c r="E121" s="168"/>
      <c r="F121" s="169"/>
      <c r="G121" s="169"/>
      <c r="H121" s="170"/>
      <c r="I121" s="185"/>
      <c r="J121" s="111"/>
      <c r="K121" s="24"/>
    </row>
    <row r="122" spans="1:11" ht="14.25" customHeight="1">
      <c r="A122" s="184"/>
      <c r="B122" s="167"/>
      <c r="C122" s="168"/>
      <c r="D122" s="168"/>
      <c r="E122" s="168"/>
      <c r="F122" s="169"/>
      <c r="G122" s="169"/>
      <c r="H122" s="170"/>
      <c r="I122" s="185"/>
      <c r="J122" s="111"/>
      <c r="K122" s="24"/>
    </row>
    <row r="123" spans="1:10" ht="14.25" customHeight="1">
      <c r="A123" s="186"/>
      <c r="B123" s="171"/>
      <c r="C123" s="172"/>
      <c r="D123" s="172"/>
      <c r="E123" s="172"/>
      <c r="F123" s="173"/>
      <c r="G123" s="173"/>
      <c r="H123" s="174"/>
      <c r="I123" s="187"/>
      <c r="J123" s="111"/>
    </row>
    <row r="124" spans="1:10" ht="14.25" customHeight="1">
      <c r="A124" s="186"/>
      <c r="B124" s="171"/>
      <c r="C124" s="172"/>
      <c r="D124" s="172"/>
      <c r="E124" s="172"/>
      <c r="F124" s="173"/>
      <c r="G124" s="173"/>
      <c r="H124" s="174"/>
      <c r="I124" s="187"/>
      <c r="J124" s="111"/>
    </row>
    <row r="125" spans="1:10" ht="14.25" customHeight="1">
      <c r="A125" s="186"/>
      <c r="B125" s="171"/>
      <c r="C125" s="172"/>
      <c r="D125" s="172"/>
      <c r="E125" s="172"/>
      <c r="F125" s="173"/>
      <c r="G125" s="173"/>
      <c r="H125" s="174"/>
      <c r="I125" s="187"/>
      <c r="J125" s="111"/>
    </row>
    <row r="126" spans="1:10" ht="14.25" customHeight="1">
      <c r="A126" s="186"/>
      <c r="B126" s="171"/>
      <c r="C126" s="172"/>
      <c r="D126" s="172"/>
      <c r="E126" s="172"/>
      <c r="F126" s="173"/>
      <c r="G126" s="173"/>
      <c r="H126" s="174"/>
      <c r="I126" s="187"/>
      <c r="J126" s="111"/>
    </row>
    <row r="127" spans="1:10" ht="14.25" customHeight="1">
      <c r="A127" s="186"/>
      <c r="B127" s="171"/>
      <c r="C127" s="172"/>
      <c r="D127" s="172"/>
      <c r="E127" s="172"/>
      <c r="F127" s="173"/>
      <c r="G127" s="173"/>
      <c r="H127" s="174"/>
      <c r="I127" s="187"/>
      <c r="J127" s="111"/>
    </row>
    <row r="128" spans="1:10" ht="14.25" customHeight="1">
      <c r="A128" s="186"/>
      <c r="B128" s="171"/>
      <c r="C128" s="172"/>
      <c r="D128" s="172"/>
      <c r="E128" s="172"/>
      <c r="F128" s="173"/>
      <c r="G128" s="173"/>
      <c r="H128" s="174"/>
      <c r="I128" s="187"/>
      <c r="J128" s="111"/>
    </row>
    <row r="129" spans="1:10" ht="14.25" customHeight="1">
      <c r="A129" s="186"/>
      <c r="B129" s="171"/>
      <c r="C129" s="172"/>
      <c r="D129" s="172"/>
      <c r="E129" s="172"/>
      <c r="F129" s="173"/>
      <c r="G129" s="173"/>
      <c r="H129" s="174"/>
      <c r="I129" s="187"/>
      <c r="J129" s="111"/>
    </row>
    <row r="130" spans="1:10" ht="14.25" customHeight="1">
      <c r="A130" s="186"/>
      <c r="B130" s="171"/>
      <c r="C130" s="172"/>
      <c r="D130" s="172"/>
      <c r="E130" s="172"/>
      <c r="F130" s="173"/>
      <c r="G130" s="173"/>
      <c r="H130" s="174"/>
      <c r="I130" s="187"/>
      <c r="J130" s="111"/>
    </row>
    <row r="131" spans="1:10" ht="14.25" customHeight="1">
      <c r="A131" s="186"/>
      <c r="B131" s="171"/>
      <c r="C131" s="172"/>
      <c r="D131" s="172"/>
      <c r="E131" s="172"/>
      <c r="F131" s="173"/>
      <c r="G131" s="173"/>
      <c r="H131" s="174"/>
      <c r="I131" s="187"/>
      <c r="J131" s="111"/>
    </row>
    <row r="132" spans="1:10" ht="14.25" customHeight="1">
      <c r="A132" s="186"/>
      <c r="B132" s="171"/>
      <c r="C132" s="172"/>
      <c r="D132" s="172"/>
      <c r="E132" s="172"/>
      <c r="F132" s="173"/>
      <c r="G132" s="173"/>
      <c r="H132" s="174"/>
      <c r="I132" s="187"/>
      <c r="J132" s="111"/>
    </row>
    <row r="133" spans="1:10" ht="14.25" customHeight="1">
      <c r="A133" s="186"/>
      <c r="B133" s="171"/>
      <c r="C133" s="172"/>
      <c r="D133" s="172"/>
      <c r="E133" s="172"/>
      <c r="F133" s="173"/>
      <c r="G133" s="173"/>
      <c r="H133" s="174"/>
      <c r="I133" s="187"/>
      <c r="J133" s="111"/>
    </row>
    <row r="134" spans="1:10" ht="14.25" customHeight="1">
      <c r="A134" s="186"/>
      <c r="B134" s="171"/>
      <c r="C134" s="172"/>
      <c r="D134" s="172"/>
      <c r="E134" s="172"/>
      <c r="F134" s="173"/>
      <c r="G134" s="173"/>
      <c r="H134" s="174"/>
      <c r="I134" s="187"/>
      <c r="J134" s="111"/>
    </row>
    <row r="135" spans="1:10" ht="14.25" customHeight="1">
      <c r="A135" s="186"/>
      <c r="B135" s="171"/>
      <c r="C135" s="172"/>
      <c r="D135" s="172"/>
      <c r="E135" s="172"/>
      <c r="F135" s="173"/>
      <c r="G135" s="173"/>
      <c r="H135" s="174"/>
      <c r="I135" s="187"/>
      <c r="J135" s="111"/>
    </row>
    <row r="136" spans="1:10" ht="14.25" customHeight="1">
      <c r="A136" s="186"/>
      <c r="B136" s="171"/>
      <c r="C136" s="172"/>
      <c r="D136" s="172"/>
      <c r="E136" s="172"/>
      <c r="F136" s="173"/>
      <c r="G136" s="173"/>
      <c r="H136" s="174"/>
      <c r="I136" s="187"/>
      <c r="J136" s="111"/>
    </row>
    <row r="137" spans="1:10" ht="14.25" customHeight="1">
      <c r="A137" s="186"/>
      <c r="B137" s="171"/>
      <c r="C137" s="172"/>
      <c r="D137" s="172"/>
      <c r="E137" s="172"/>
      <c r="F137" s="173"/>
      <c r="G137" s="173"/>
      <c r="H137" s="174"/>
      <c r="I137" s="187"/>
      <c r="J137" s="111"/>
    </row>
    <row r="138" spans="1:10" ht="14.25" customHeight="1">
      <c r="A138" s="186"/>
      <c r="B138" s="171"/>
      <c r="C138" s="172"/>
      <c r="D138" s="172"/>
      <c r="E138" s="172"/>
      <c r="F138" s="173"/>
      <c r="G138" s="173"/>
      <c r="H138" s="174"/>
      <c r="I138" s="187"/>
      <c r="J138" s="111"/>
    </row>
    <row r="139" spans="1:10" ht="14.25" customHeight="1">
      <c r="A139" s="186"/>
      <c r="B139" s="171"/>
      <c r="C139" s="172"/>
      <c r="D139" s="172"/>
      <c r="E139" s="172"/>
      <c r="F139" s="173"/>
      <c r="G139" s="173"/>
      <c r="H139" s="174"/>
      <c r="I139" s="187"/>
      <c r="J139" s="111"/>
    </row>
    <row r="140" spans="1:10" ht="14.25" customHeight="1">
      <c r="A140" s="186"/>
      <c r="B140" s="171"/>
      <c r="C140" s="172"/>
      <c r="D140" s="172"/>
      <c r="E140" s="172"/>
      <c r="F140" s="173"/>
      <c r="G140" s="173"/>
      <c r="H140" s="174"/>
      <c r="I140" s="187"/>
      <c r="J140" s="111"/>
    </row>
    <row r="141" spans="1:10" ht="14.25" customHeight="1">
      <c r="A141" s="186"/>
      <c r="B141" s="171"/>
      <c r="C141" s="172"/>
      <c r="D141" s="172"/>
      <c r="E141" s="172"/>
      <c r="F141" s="173"/>
      <c r="G141" s="173"/>
      <c r="H141" s="174"/>
      <c r="I141" s="187"/>
      <c r="J141" s="111"/>
    </row>
    <row r="142" spans="1:10" ht="14.25" customHeight="1">
      <c r="A142" s="186"/>
      <c r="B142" s="171"/>
      <c r="C142" s="172"/>
      <c r="D142" s="172"/>
      <c r="E142" s="172"/>
      <c r="F142" s="173"/>
      <c r="G142" s="173"/>
      <c r="H142" s="174"/>
      <c r="I142" s="187"/>
      <c r="J142" s="111"/>
    </row>
    <row r="143" spans="1:10" ht="14.25" customHeight="1">
      <c r="A143" s="186"/>
      <c r="B143" s="171"/>
      <c r="C143" s="172"/>
      <c r="D143" s="172"/>
      <c r="E143" s="172"/>
      <c r="F143" s="173"/>
      <c r="G143" s="173"/>
      <c r="H143" s="174"/>
      <c r="I143" s="187"/>
      <c r="J143" s="111"/>
    </row>
    <row r="144" spans="1:10" ht="14.25" customHeight="1">
      <c r="A144" s="186"/>
      <c r="B144" s="171"/>
      <c r="C144" s="172"/>
      <c r="D144" s="172"/>
      <c r="E144" s="172"/>
      <c r="F144" s="173"/>
      <c r="G144" s="173"/>
      <c r="H144" s="174"/>
      <c r="I144" s="187"/>
      <c r="J144" s="111"/>
    </row>
    <row r="145" spans="1:10" ht="14.25" customHeight="1">
      <c r="A145" s="186"/>
      <c r="B145" s="171"/>
      <c r="C145" s="172"/>
      <c r="D145" s="172"/>
      <c r="E145" s="172"/>
      <c r="F145" s="173"/>
      <c r="G145" s="173"/>
      <c r="H145" s="174"/>
      <c r="I145" s="187"/>
      <c r="J145" s="111"/>
    </row>
    <row r="146" spans="1:10" ht="14.25" customHeight="1">
      <c r="A146" s="186"/>
      <c r="B146" s="171"/>
      <c r="C146" s="172"/>
      <c r="D146" s="172"/>
      <c r="E146" s="172"/>
      <c r="F146" s="173"/>
      <c r="G146" s="173"/>
      <c r="H146" s="174"/>
      <c r="I146" s="187"/>
      <c r="J146" s="111"/>
    </row>
    <row r="147" spans="1:10" ht="14.25" customHeight="1">
      <c r="A147" s="186"/>
      <c r="B147" s="171"/>
      <c r="C147" s="172"/>
      <c r="D147" s="172"/>
      <c r="E147" s="172"/>
      <c r="F147" s="173"/>
      <c r="G147" s="173"/>
      <c r="H147" s="174"/>
      <c r="I147" s="187"/>
      <c r="J147" s="111"/>
    </row>
    <row r="148" spans="1:10" ht="14.25" customHeight="1">
      <c r="A148" s="186"/>
      <c r="B148" s="171"/>
      <c r="C148" s="172"/>
      <c r="D148" s="172"/>
      <c r="E148" s="172"/>
      <c r="F148" s="173"/>
      <c r="G148" s="173"/>
      <c r="H148" s="174"/>
      <c r="I148" s="187"/>
      <c r="J148" s="111"/>
    </row>
    <row r="149" spans="1:10" ht="14.25" customHeight="1">
      <c r="A149" s="186"/>
      <c r="B149" s="171"/>
      <c r="C149" s="172"/>
      <c r="D149" s="172"/>
      <c r="E149" s="172"/>
      <c r="F149" s="173"/>
      <c r="G149" s="173"/>
      <c r="H149" s="174"/>
      <c r="I149" s="187"/>
      <c r="J149" s="111"/>
    </row>
    <row r="150" spans="1:10" ht="14.25" customHeight="1">
      <c r="A150" s="186"/>
      <c r="B150" s="171"/>
      <c r="C150" s="172"/>
      <c r="D150" s="172"/>
      <c r="E150" s="172"/>
      <c r="F150" s="173"/>
      <c r="G150" s="173"/>
      <c r="H150" s="174"/>
      <c r="I150" s="187"/>
      <c r="J150" s="111"/>
    </row>
    <row r="151" spans="1:10" ht="14.25" customHeight="1">
      <c r="A151" s="186"/>
      <c r="B151" s="171"/>
      <c r="C151" s="172"/>
      <c r="D151" s="172"/>
      <c r="E151" s="172"/>
      <c r="F151" s="173"/>
      <c r="G151" s="173"/>
      <c r="H151" s="174"/>
      <c r="I151" s="187"/>
      <c r="J151" s="111"/>
    </row>
    <row r="152" spans="1:10" ht="14.25" customHeight="1">
      <c r="A152" s="186"/>
      <c r="B152" s="171"/>
      <c r="C152" s="172"/>
      <c r="D152" s="172"/>
      <c r="E152" s="172"/>
      <c r="F152" s="173"/>
      <c r="G152" s="173"/>
      <c r="H152" s="174"/>
      <c r="I152" s="187"/>
      <c r="J152" s="111"/>
    </row>
    <row r="153" spans="1:10" ht="14.25" customHeight="1">
      <c r="A153" s="186"/>
      <c r="B153" s="171"/>
      <c r="C153" s="172"/>
      <c r="D153" s="172"/>
      <c r="E153" s="172"/>
      <c r="F153" s="173"/>
      <c r="G153" s="173"/>
      <c r="H153" s="174"/>
      <c r="I153" s="187"/>
      <c r="J153" s="111"/>
    </row>
    <row r="154" spans="1:10" ht="14.25" customHeight="1">
      <c r="A154" s="186"/>
      <c r="B154" s="171"/>
      <c r="C154" s="172"/>
      <c r="D154" s="172"/>
      <c r="E154" s="172"/>
      <c r="F154" s="173"/>
      <c r="G154" s="173"/>
      <c r="H154" s="174"/>
      <c r="I154" s="187"/>
      <c r="J154" s="111"/>
    </row>
    <row r="155" spans="1:10" ht="14.25" customHeight="1">
      <c r="A155" s="186"/>
      <c r="B155" s="171"/>
      <c r="C155" s="172"/>
      <c r="D155" s="172"/>
      <c r="E155" s="172"/>
      <c r="F155" s="173"/>
      <c r="G155" s="173"/>
      <c r="H155" s="174"/>
      <c r="I155" s="187"/>
      <c r="J155" s="111"/>
    </row>
    <row r="156" spans="1:10" ht="14.25" customHeight="1">
      <c r="A156" s="186"/>
      <c r="B156" s="171"/>
      <c r="C156" s="172"/>
      <c r="D156" s="172"/>
      <c r="E156" s="172"/>
      <c r="F156" s="173"/>
      <c r="G156" s="173"/>
      <c r="H156" s="174"/>
      <c r="I156" s="187"/>
      <c r="J156" s="111"/>
    </row>
    <row r="157" spans="1:10" ht="14.25" customHeight="1">
      <c r="A157" s="186"/>
      <c r="B157" s="171"/>
      <c r="C157" s="172"/>
      <c r="D157" s="172"/>
      <c r="E157" s="172"/>
      <c r="F157" s="173"/>
      <c r="G157" s="173"/>
      <c r="H157" s="174"/>
      <c r="I157" s="187"/>
      <c r="J157" s="111"/>
    </row>
    <row r="158" spans="1:10" ht="14.25" customHeight="1">
      <c r="A158" s="186"/>
      <c r="B158" s="171"/>
      <c r="C158" s="172"/>
      <c r="D158" s="172"/>
      <c r="E158" s="172"/>
      <c r="F158" s="173"/>
      <c r="G158" s="173"/>
      <c r="H158" s="174"/>
      <c r="I158" s="187"/>
      <c r="J158" s="111"/>
    </row>
    <row r="159" spans="1:10" ht="14.25" customHeight="1">
      <c r="A159" s="186"/>
      <c r="B159" s="171"/>
      <c r="C159" s="172"/>
      <c r="D159" s="172"/>
      <c r="E159" s="172"/>
      <c r="F159" s="173"/>
      <c r="G159" s="173"/>
      <c r="H159" s="174"/>
      <c r="I159" s="187"/>
      <c r="J159" s="111"/>
    </row>
    <row r="160" spans="1:10" ht="14.25" customHeight="1">
      <c r="A160" s="186"/>
      <c r="B160" s="171"/>
      <c r="C160" s="172"/>
      <c r="D160" s="172"/>
      <c r="E160" s="172"/>
      <c r="F160" s="173"/>
      <c r="G160" s="173"/>
      <c r="H160" s="174"/>
      <c r="I160" s="187"/>
      <c r="J160" s="111"/>
    </row>
    <row r="161" spans="1:10" ht="14.25" customHeight="1">
      <c r="A161" s="186"/>
      <c r="B161" s="171"/>
      <c r="C161" s="172"/>
      <c r="D161" s="172"/>
      <c r="E161" s="172"/>
      <c r="F161" s="173"/>
      <c r="G161" s="173"/>
      <c r="H161" s="174"/>
      <c r="I161" s="187"/>
      <c r="J161" s="111"/>
    </row>
    <row r="162" spans="1:10" ht="14.25" customHeight="1">
      <c r="A162" s="186"/>
      <c r="B162" s="171"/>
      <c r="C162" s="172"/>
      <c r="D162" s="172"/>
      <c r="E162" s="172"/>
      <c r="F162" s="173"/>
      <c r="G162" s="173"/>
      <c r="H162" s="174"/>
      <c r="I162" s="187"/>
      <c r="J162" s="111"/>
    </row>
    <row r="163" spans="1:11" ht="14.25" customHeight="1">
      <c r="A163" s="184"/>
      <c r="B163" s="167"/>
      <c r="C163" s="168"/>
      <c r="D163" s="168"/>
      <c r="E163" s="168"/>
      <c r="F163" s="188"/>
      <c r="G163" s="188"/>
      <c r="H163" s="170"/>
      <c r="I163" s="185"/>
      <c r="J163" s="111"/>
      <c r="K163" s="24"/>
    </row>
    <row r="164" spans="1:11" ht="14.25" customHeight="1">
      <c r="A164" s="184"/>
      <c r="B164" s="167"/>
      <c r="C164" s="168"/>
      <c r="D164" s="168"/>
      <c r="E164" s="168"/>
      <c r="F164" s="169"/>
      <c r="G164" s="169"/>
      <c r="H164" s="170"/>
      <c r="I164" s="185"/>
      <c r="J164" s="111"/>
      <c r="K164" s="24"/>
    </row>
    <row r="165" spans="1:10" ht="14.25" customHeight="1">
      <c r="A165" s="184"/>
      <c r="B165" s="167"/>
      <c r="C165" s="168"/>
      <c r="D165" s="168"/>
      <c r="E165" s="168"/>
      <c r="F165" s="169"/>
      <c r="G165" s="169"/>
      <c r="H165" s="170"/>
      <c r="I165" s="185"/>
      <c r="J165" s="111"/>
    </row>
    <row r="166" spans="1:11" ht="14.25" customHeight="1">
      <c r="A166" s="184"/>
      <c r="B166" s="167"/>
      <c r="C166" s="168"/>
      <c r="D166" s="168"/>
      <c r="E166" s="168"/>
      <c r="F166" s="169"/>
      <c r="G166" s="169"/>
      <c r="H166" s="170"/>
      <c r="I166" s="185"/>
      <c r="J166" s="111"/>
      <c r="K166" s="24"/>
    </row>
    <row r="167" spans="1:10" ht="14.25" customHeight="1">
      <c r="A167" s="184"/>
      <c r="B167" s="167"/>
      <c r="C167" s="168"/>
      <c r="D167" s="168"/>
      <c r="E167" s="168"/>
      <c r="F167" s="188"/>
      <c r="G167" s="188"/>
      <c r="H167" s="189"/>
      <c r="I167" s="185"/>
      <c r="J167" s="111"/>
    </row>
    <row r="168" spans="1:10" ht="14.25" customHeight="1">
      <c r="A168" s="184"/>
      <c r="B168" s="167"/>
      <c r="C168" s="168"/>
      <c r="D168" s="168"/>
      <c r="E168" s="168"/>
      <c r="F168" s="169"/>
      <c r="G168" s="169"/>
      <c r="H168" s="170"/>
      <c r="I168" s="185"/>
      <c r="J168" s="111"/>
    </row>
    <row r="169" spans="1:11" ht="14.25" customHeight="1">
      <c r="A169" s="184"/>
      <c r="B169" s="167"/>
      <c r="C169" s="168"/>
      <c r="D169" s="168"/>
      <c r="E169" s="168"/>
      <c r="F169" s="169"/>
      <c r="G169" s="169"/>
      <c r="H169" s="170"/>
      <c r="I169" s="185"/>
      <c r="J169" s="111"/>
      <c r="K169" s="24"/>
    </row>
    <row r="170" spans="1:10" ht="14.25" customHeight="1">
      <c r="A170" s="184"/>
      <c r="B170" s="167"/>
      <c r="C170" s="168"/>
      <c r="D170" s="168"/>
      <c r="E170" s="168"/>
      <c r="F170" s="188"/>
      <c r="G170" s="188"/>
      <c r="H170" s="189"/>
      <c r="I170" s="185"/>
      <c r="J170" s="111"/>
    </row>
    <row r="171" spans="1:10" ht="14.25" customHeight="1">
      <c r="A171" s="184"/>
      <c r="B171" s="167"/>
      <c r="C171" s="168"/>
      <c r="D171" s="168"/>
      <c r="E171" s="168"/>
      <c r="F171" s="169"/>
      <c r="G171" s="169"/>
      <c r="H171" s="170"/>
      <c r="I171" s="185"/>
      <c r="J171" s="111"/>
    </row>
    <row r="172" spans="1:10" ht="14.25" customHeight="1">
      <c r="A172" s="184"/>
      <c r="B172" s="167"/>
      <c r="C172" s="168"/>
      <c r="D172" s="168"/>
      <c r="E172" s="168"/>
      <c r="F172" s="169"/>
      <c r="G172" s="169"/>
      <c r="H172" s="170"/>
      <c r="I172" s="185"/>
      <c r="J172" s="111"/>
    </row>
    <row r="173" spans="1:10" ht="14.25" customHeight="1">
      <c r="A173" s="184"/>
      <c r="B173" s="167"/>
      <c r="C173" s="168"/>
      <c r="D173" s="168"/>
      <c r="E173" s="168"/>
      <c r="F173" s="169"/>
      <c r="G173" s="169"/>
      <c r="H173" s="170"/>
      <c r="I173" s="185"/>
      <c r="J173" s="111"/>
    </row>
    <row r="174" spans="1:10" ht="14.25" customHeight="1">
      <c r="A174" s="184"/>
      <c r="B174" s="167"/>
      <c r="C174" s="168"/>
      <c r="D174" s="168"/>
      <c r="E174" s="168"/>
      <c r="F174" s="169"/>
      <c r="G174" s="169"/>
      <c r="H174" s="170"/>
      <c r="I174" s="185"/>
      <c r="J174" s="111"/>
    </row>
    <row r="175" ht="15" customHeight="1"/>
    <row r="176" ht="15" customHeight="1"/>
    <row r="177" ht="15" customHeight="1"/>
    <row r="178" ht="15" customHeight="1"/>
    <row r="179" ht="15" customHeight="1"/>
    <row r="180" ht="15" customHeight="1">
      <c r="A180" s="182"/>
    </row>
    <row r="181" ht="15" customHeight="1">
      <c r="A181" s="182"/>
    </row>
    <row r="182" ht="15" customHeight="1">
      <c r="A182" s="182"/>
    </row>
    <row r="183" ht="15" customHeight="1">
      <c r="A183" s="182"/>
    </row>
    <row r="184" ht="15" customHeight="1">
      <c r="A184" s="182"/>
    </row>
    <row r="185" ht="15" customHeight="1">
      <c r="A185" s="182"/>
    </row>
    <row r="186" ht="15" customHeight="1">
      <c r="A186" s="182"/>
    </row>
    <row r="187" ht="15" customHeight="1">
      <c r="A187" s="182"/>
    </row>
    <row r="188" ht="15" customHeight="1">
      <c r="A188" s="182"/>
    </row>
    <row r="189" ht="15" customHeight="1">
      <c r="A189" s="182"/>
    </row>
    <row r="190" ht="15" customHeight="1">
      <c r="A190" s="182"/>
    </row>
    <row r="191" ht="15" customHeight="1">
      <c r="A191" s="182"/>
    </row>
    <row r="192" ht="15.75">
      <c r="A192" s="182"/>
    </row>
    <row r="193" ht="15.75">
      <c r="A193" s="182"/>
    </row>
    <row r="194" ht="15.75">
      <c r="A194" s="182"/>
    </row>
    <row r="195" ht="15.75">
      <c r="A195" s="182"/>
    </row>
    <row r="196" ht="15.75">
      <c r="A196" s="182"/>
    </row>
  </sheetData>
  <sheetProtection/>
  <autoFilter ref="A5:J166"/>
  <printOptions horizontalCentered="1"/>
  <pageMargins left="0" right="0" top="0" bottom="0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96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7.14062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10.57421875" style="2" customWidth="1"/>
    <col min="7" max="9" width="7.57421875" style="2" customWidth="1"/>
    <col min="10" max="10" width="8.8515625" style="14" customWidth="1"/>
  </cols>
  <sheetData>
    <row r="1" ht="6.75" customHeight="1">
      <c r="E1" s="40"/>
    </row>
    <row r="2" spans="1:10" ht="15.75">
      <c r="A2" s="227" t="str">
        <f>Startlist!$F2</f>
        <v>VARBOLA RAHVARALLI 2018  U.AAVA karikale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0" ht="15">
      <c r="A3" s="228" t="str">
        <f>Startlist!$F3</f>
        <v>9.juuni 2018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.75" customHeight="1">
      <c r="A4" s="228" t="str">
        <f>Startlist!$F4</f>
        <v>Märjamaa vald</v>
      </c>
      <c r="B4" s="228"/>
      <c r="C4" s="228"/>
      <c r="D4" s="228"/>
      <c r="E4" s="228"/>
      <c r="F4" s="228"/>
      <c r="G4" s="228"/>
      <c r="H4" s="228"/>
      <c r="I4" s="228"/>
      <c r="J4" s="228"/>
    </row>
    <row r="5" spans="1:10" ht="15.75">
      <c r="A5" s="15" t="s">
        <v>32</v>
      </c>
      <c r="E5" s="40"/>
      <c r="F5" s="222" t="s">
        <v>38</v>
      </c>
      <c r="G5" s="223"/>
      <c r="H5" s="223"/>
      <c r="I5" s="224"/>
      <c r="J5" s="225" t="s">
        <v>14</v>
      </c>
    </row>
    <row r="6" spans="1:10" s="194" customFormat="1" ht="16.5" customHeight="1">
      <c r="A6" s="195" t="s">
        <v>12</v>
      </c>
      <c r="B6" s="196" t="s">
        <v>3</v>
      </c>
      <c r="C6" s="197" t="s">
        <v>4</v>
      </c>
      <c r="D6" s="198" t="s">
        <v>5</v>
      </c>
      <c r="E6" s="198" t="s">
        <v>7</v>
      </c>
      <c r="F6" s="199">
        <v>1</v>
      </c>
      <c r="G6" s="199">
        <v>2</v>
      </c>
      <c r="H6" s="199">
        <v>3</v>
      </c>
      <c r="I6" s="199">
        <v>4</v>
      </c>
      <c r="J6" s="226"/>
    </row>
    <row r="7" spans="1:10" s="194" customFormat="1" ht="16.5" customHeight="1">
      <c r="A7" s="191">
        <v>1</v>
      </c>
      <c r="B7" s="192" t="str">
        <f>VLOOKUP($A7,Startlist!$B:$H,2,FALSE)</f>
        <v>SPO</v>
      </c>
      <c r="C7" s="193" t="str">
        <f>VLOOKUP($A7,Startlist!$B:$H,3,FALSE)</f>
        <v>Tarmo kikkatalo</v>
      </c>
      <c r="D7" s="193" t="str">
        <f>VLOOKUP($A7,Startlist!$B:$H,4,FALSE)</f>
        <v>Urmas Reigo</v>
      </c>
      <c r="E7" s="193" t="str">
        <f>VLOOKUP($A7,Startlist!$B:$H,7,FALSE)</f>
        <v>Vaz 2105</v>
      </c>
      <c r="F7" s="192">
        <f>IF(SUMIF('Puudete sisestamine'!$A:$A,$A7,'Puudete sisestamine'!$B:$B)&gt;0,SUMIF('Puudete sisestamine'!$A:$A,$A7,'Puudete sisestamine'!$B:$B),"")</f>
      </c>
      <c r="G7" s="192">
        <f>IF(SUMIF('Puudete sisestamine'!$A:$A,$A7,'Puudete sisestamine'!$C:$C)&gt;0,SUMIF('Puudete sisestamine'!$A:$A,$A7,'Puudete sisestamine'!$C:$C),"")</f>
      </c>
      <c r="H7" s="192">
        <f>IF(SUMIF('Puudete sisestamine'!$A:$A,$A7,'Puudete sisestamine'!$D:$D)&gt;0,SUMIF('Puudete sisestamine'!$A:$A,$A7,'Puudete sisestamine'!$D:$D),"")</f>
      </c>
      <c r="I7" s="192">
        <f>IF(SUMIF('Puudete sisestamine'!$A:$A,$A7,'Puudete sisestamine'!$E:$E)&gt;0,SUMIF('Puudete sisestamine'!$A:$A,$A7,'Puudete sisestamine'!$E:$E),"")</f>
      </c>
      <c r="J7" s="191">
        <f>IF(SUM(F7:I7)=0,"",INT(SUM(F7:I7)/60)&amp;":"&amp;(SUM(F7:I7)-INT(SUM(F7:I7)/60)*60))</f>
      </c>
    </row>
    <row r="8" spans="1:10" s="194" customFormat="1" ht="16.5" customHeight="1">
      <c r="A8" s="191">
        <v>2</v>
      </c>
      <c r="B8" s="192" t="str">
        <f>VLOOKUP($A8,Startlist!$B:$H,2,FALSE)</f>
        <v>SPO</v>
      </c>
      <c r="C8" s="193" t="str">
        <f>VLOOKUP($A8,Startlist!$B:$H,3,FALSE)</f>
        <v>Siim Järveots</v>
      </c>
      <c r="D8" s="193" t="str">
        <f>VLOOKUP($A8,Startlist!$B:$H,4,FALSE)</f>
        <v>Priit Järveots</v>
      </c>
      <c r="E8" s="193" t="str">
        <f>VLOOKUP($A8,Startlist!$B:$H,7,FALSE)</f>
        <v>BMW 328I</v>
      </c>
      <c r="F8" s="192">
        <f>IF(SUMIF('Puudete sisestamine'!$A:$A,$A8,'Puudete sisestamine'!$B:$B)&gt;0,SUMIF('Puudete sisestamine'!$A:$A,$A8,'Puudete sisestamine'!$B:$B),"")</f>
      </c>
      <c r="G8" s="192">
        <f>IF(SUMIF('Puudete sisestamine'!$A:$A,$A8,'Puudete sisestamine'!$C:$C)&gt;0,SUMIF('Puudete sisestamine'!$A:$A,$A8,'Puudete sisestamine'!$C:$C),"")</f>
      </c>
      <c r="H8" s="192">
        <f>IF(SUMIF('Puudete sisestamine'!$A:$A,$A8,'Puudete sisestamine'!$D:$D)&gt;0,SUMIF('Puudete sisestamine'!$A:$A,$A8,'Puudete sisestamine'!$D:$D),"")</f>
      </c>
      <c r="I8" s="192">
        <f>IF(SUMIF('Puudete sisestamine'!$A:$A,$A8,'Puudete sisestamine'!$E:$E)&gt;0,SUMIF('Puudete sisestamine'!$A:$A,$A8,'Puudete sisestamine'!$E:$E),"")</f>
      </c>
      <c r="J8" s="191">
        <f aca="true" t="shared" si="0" ref="J8:J71">IF(SUM(F8:I8)=0,"",INT(SUM(F8:I8)/60)&amp;":"&amp;(SUM(F8:I8)-INT(SUM(F8:I8)/60)*60))</f>
      </c>
    </row>
    <row r="9" spans="1:10" s="194" customFormat="1" ht="16.5" customHeight="1">
      <c r="A9" s="191">
        <v>3</v>
      </c>
      <c r="B9" s="192" t="str">
        <f>VLOOKUP($A9,Startlist!$B:$H,2,FALSE)</f>
        <v>SPO</v>
      </c>
      <c r="C9" s="193" t="str">
        <f>VLOOKUP($A9,Startlist!$B:$H,3,FALSE)</f>
        <v>Silver Somer</v>
      </c>
      <c r="D9" s="193" t="str">
        <f>VLOOKUP($A9,Startlist!$B:$H,4,FALSE)</f>
        <v>Sander Pruul</v>
      </c>
      <c r="E9" s="193" t="str">
        <f>VLOOKUP($A9,Startlist!$B:$H,7,FALSE)</f>
        <v>BMW E30</v>
      </c>
      <c r="F9" s="192">
        <f>IF(SUMIF('Puudete sisestamine'!$A:$A,$A9,'Puudete sisestamine'!$B:$B)&gt;0,SUMIF('Puudete sisestamine'!$A:$A,$A9,'Puudete sisestamine'!$B:$B),"")</f>
      </c>
      <c r="G9" s="192">
        <f>IF(SUMIF('Puudete sisestamine'!$A:$A,$A9,'Puudete sisestamine'!$C:$C)&gt;0,SUMIF('Puudete sisestamine'!$A:$A,$A9,'Puudete sisestamine'!$C:$C),"")</f>
      </c>
      <c r="H9" s="192">
        <f>IF(SUMIF('Puudete sisestamine'!$A:$A,$A9,'Puudete sisestamine'!$D:$D)&gt;0,SUMIF('Puudete sisestamine'!$A:$A,$A9,'Puudete sisestamine'!$D:$D),"")</f>
      </c>
      <c r="I9" s="192">
        <f>IF(SUMIF('Puudete sisestamine'!$A:$A,$A9,'Puudete sisestamine'!$E:$E)&gt;0,SUMIF('Puudete sisestamine'!$A:$A,$A9,'Puudete sisestamine'!$E:$E),"")</f>
      </c>
      <c r="J9" s="191">
        <f t="shared" si="0"/>
      </c>
    </row>
    <row r="10" spans="1:10" s="194" customFormat="1" ht="16.5" customHeight="1">
      <c r="A10" s="191">
        <v>4</v>
      </c>
      <c r="B10" s="192" t="str">
        <f>VLOOKUP($A10,Startlist!$B:$H,2,FALSE)</f>
        <v>SPO</v>
      </c>
      <c r="C10" s="193" t="str">
        <f>VLOOKUP($A10,Startlist!$B:$H,3,FALSE)</f>
        <v>Imre Randmäe</v>
      </c>
      <c r="D10" s="193" t="str">
        <f>VLOOKUP($A10,Startlist!$B:$H,4,FALSE)</f>
        <v>Lauri Vadi</v>
      </c>
      <c r="E10" s="193" t="str">
        <f>VLOOKUP($A10,Startlist!$B:$H,7,FALSE)</f>
        <v>VW Golf 2</v>
      </c>
      <c r="F10" s="192">
        <f>IF(SUMIF('Puudete sisestamine'!$A:$A,$A10,'Puudete sisestamine'!$B:$B)&gt;0,SUMIF('Puudete sisestamine'!$A:$A,$A10,'Puudete sisestamine'!$B:$B),"")</f>
      </c>
      <c r="G10" s="192">
        <f>IF(SUMIF('Puudete sisestamine'!$A:$A,$A10,'Puudete sisestamine'!$C:$C)&gt;0,SUMIF('Puudete sisestamine'!$A:$A,$A10,'Puudete sisestamine'!$C:$C),"")</f>
      </c>
      <c r="H10" s="192">
        <f>IF(SUMIF('Puudete sisestamine'!$A:$A,$A10,'Puudete sisestamine'!$D:$D)&gt;0,SUMIF('Puudete sisestamine'!$A:$A,$A10,'Puudete sisestamine'!$D:$D),"")</f>
      </c>
      <c r="I10" s="192">
        <f>IF(SUMIF('Puudete sisestamine'!$A:$A,$A10,'Puudete sisestamine'!$E:$E)&gt;0,SUMIF('Puudete sisestamine'!$A:$A,$A10,'Puudete sisestamine'!$E:$E),"")</f>
      </c>
      <c r="J10" s="191">
        <f t="shared" si="0"/>
      </c>
    </row>
    <row r="11" spans="1:10" s="194" customFormat="1" ht="16.5" customHeight="1">
      <c r="A11" s="191">
        <v>5</v>
      </c>
      <c r="B11" s="192" t="str">
        <f>VLOOKUP($A11,Startlist!$B:$H,2,FALSE)</f>
        <v>SPO</v>
      </c>
      <c r="C11" s="193" t="str">
        <f>VLOOKUP($A11,Startlist!$B:$H,3,FALSE)</f>
        <v>Imre Vanik</v>
      </c>
      <c r="D11" s="193" t="str">
        <f>VLOOKUP($A11,Startlist!$B:$H,4,FALSE)</f>
        <v>KENERT SAAR</v>
      </c>
      <c r="E11" s="193" t="str">
        <f>VLOOKUP($A11,Startlist!$B:$H,7,FALSE)</f>
        <v>Nissan Sunny</v>
      </c>
      <c r="F11" s="192">
        <f>IF(SUMIF('Puudete sisestamine'!$A:$A,$A11,'Puudete sisestamine'!$B:$B)&gt;0,SUMIF('Puudete sisestamine'!$A:$A,$A11,'Puudete sisestamine'!$B:$B),"")</f>
      </c>
      <c r="G11" s="192">
        <f>IF(SUMIF('Puudete sisestamine'!$A:$A,$A11,'Puudete sisestamine'!$C:$C)&gt;0,SUMIF('Puudete sisestamine'!$A:$A,$A11,'Puudete sisestamine'!$C:$C),"")</f>
      </c>
      <c r="H11" s="192">
        <f>IF(SUMIF('Puudete sisestamine'!$A:$A,$A11,'Puudete sisestamine'!$D:$D)&gt;0,SUMIF('Puudete sisestamine'!$A:$A,$A11,'Puudete sisestamine'!$D:$D),"")</f>
      </c>
      <c r="I11" s="192">
        <f>IF(SUMIF('Puudete sisestamine'!$A:$A,$A11,'Puudete sisestamine'!$E:$E)&gt;0,SUMIF('Puudete sisestamine'!$A:$A,$A11,'Puudete sisestamine'!$E:$E),"")</f>
      </c>
      <c r="J11" s="191">
        <f t="shared" si="0"/>
      </c>
    </row>
    <row r="12" spans="1:10" s="194" customFormat="1" ht="16.5" customHeight="1">
      <c r="A12" s="191">
        <v>6</v>
      </c>
      <c r="B12" s="192" t="str">
        <f>VLOOKUP($A12,Startlist!$B:$H,2,FALSE)</f>
        <v>SPO</v>
      </c>
      <c r="C12" s="193" t="str">
        <f>VLOOKUP($A12,Startlist!$B:$H,3,FALSE)</f>
        <v>Priit Guljajev</v>
      </c>
      <c r="D12" s="193" t="str">
        <f>VLOOKUP($A12,Startlist!$B:$H,4,FALSE)</f>
        <v>Freddy Tonutare</v>
      </c>
      <c r="E12" s="193" t="str">
        <f>VLOOKUP($A12,Startlist!$B:$H,7,FALSE)</f>
        <v>Nissan Sunny</v>
      </c>
      <c r="F12" s="192">
        <f>IF(SUMIF('Puudete sisestamine'!$A:$A,$A12,'Puudete sisestamine'!$B:$B)&gt;0,SUMIF('Puudete sisestamine'!$A:$A,$A12,'Puudete sisestamine'!$B:$B),"")</f>
      </c>
      <c r="G12" s="192">
        <f>IF(SUMIF('Puudete sisestamine'!$A:$A,$A12,'Puudete sisestamine'!$C:$C)&gt;0,SUMIF('Puudete sisestamine'!$A:$A,$A12,'Puudete sisestamine'!$C:$C),"")</f>
      </c>
      <c r="H12" s="192">
        <f>IF(SUMIF('Puudete sisestamine'!$A:$A,$A12,'Puudete sisestamine'!$D:$D)&gt;0,SUMIF('Puudete sisestamine'!$A:$A,$A12,'Puudete sisestamine'!$D:$D),"")</f>
      </c>
      <c r="I12" s="192">
        <f>IF(SUMIF('Puudete sisestamine'!$A:$A,$A12,'Puudete sisestamine'!$E:$E)&gt;0,SUMIF('Puudete sisestamine'!$A:$A,$A12,'Puudete sisestamine'!$E:$E),"")</f>
        <v>10</v>
      </c>
      <c r="J12" s="191" t="str">
        <f t="shared" si="0"/>
        <v>0:10</v>
      </c>
    </row>
    <row r="13" spans="1:10" s="194" customFormat="1" ht="16.5" customHeight="1">
      <c r="A13" s="191">
        <v>7</v>
      </c>
      <c r="B13" s="192" t="str">
        <f>VLOOKUP($A13,Startlist!$B:$H,2,FALSE)</f>
        <v>4WD</v>
      </c>
      <c r="C13" s="193" t="str">
        <f>VLOOKUP($A13,Startlist!$B:$H,3,FALSE)</f>
        <v>Andri Sirp</v>
      </c>
      <c r="D13" s="193" t="str">
        <f>VLOOKUP($A13,Startlist!$B:$H,4,FALSE)</f>
        <v>Jarmo Liivak</v>
      </c>
      <c r="E13" s="193" t="str">
        <f>VLOOKUP($A13,Startlist!$B:$H,7,FALSE)</f>
        <v>Mitsubishi Evo 9</v>
      </c>
      <c r="F13" s="192">
        <f>IF(SUMIF('Puudete sisestamine'!$A:$A,$A13,'Puudete sisestamine'!$B:$B)&gt;0,SUMIF('Puudete sisestamine'!$A:$A,$A13,'Puudete sisestamine'!$B:$B),"")</f>
        <v>10</v>
      </c>
      <c r="G13" s="192">
        <f>IF(SUMIF('Puudete sisestamine'!$A:$A,$A13,'Puudete sisestamine'!$C:$C)&gt;0,SUMIF('Puudete sisestamine'!$A:$A,$A13,'Puudete sisestamine'!$C:$C),"")</f>
      </c>
      <c r="H13" s="192">
        <f>IF(SUMIF('Puudete sisestamine'!$A:$A,$A13,'Puudete sisestamine'!$D:$D)&gt;0,SUMIF('Puudete sisestamine'!$A:$A,$A13,'Puudete sisestamine'!$D:$D),"")</f>
      </c>
      <c r="I13" s="192">
        <f>IF(SUMIF('Puudete sisestamine'!$A:$A,$A13,'Puudete sisestamine'!$E:$E)&gt;0,SUMIF('Puudete sisestamine'!$A:$A,$A13,'Puudete sisestamine'!$E:$E),"")</f>
      </c>
      <c r="J13" s="191" t="str">
        <f t="shared" si="0"/>
        <v>0:10</v>
      </c>
    </row>
    <row r="14" spans="1:10" s="194" customFormat="1" ht="16.5" customHeight="1">
      <c r="A14" s="191">
        <v>8</v>
      </c>
      <c r="B14" s="192" t="str">
        <f>VLOOKUP($A14,Startlist!$B:$H,2,FALSE)</f>
        <v>4WD</v>
      </c>
      <c r="C14" s="193" t="str">
        <f>VLOOKUP($A14,Startlist!$B:$H,3,FALSE)</f>
        <v>Gert Aasmäe</v>
      </c>
      <c r="D14" s="193" t="str">
        <f>VLOOKUP($A14,Startlist!$B:$H,4,FALSE)</f>
        <v>Vally Soopalu</v>
      </c>
      <c r="E14" s="193" t="str">
        <f>VLOOKUP($A14,Startlist!$B:$H,7,FALSE)</f>
        <v>Mitsubishi EVO 9 RS</v>
      </c>
      <c r="F14" s="192">
        <f>IF(SUMIF('Puudete sisestamine'!$A:$A,$A14,'Puudete sisestamine'!$B:$B)&gt;0,SUMIF('Puudete sisestamine'!$A:$A,$A14,'Puudete sisestamine'!$B:$B),"")</f>
      </c>
      <c r="G14" s="192">
        <f>IF(SUMIF('Puudete sisestamine'!$A:$A,$A14,'Puudete sisestamine'!$C:$C)&gt;0,SUMIF('Puudete sisestamine'!$A:$A,$A14,'Puudete sisestamine'!$C:$C),"")</f>
      </c>
      <c r="H14" s="192">
        <f>IF(SUMIF('Puudete sisestamine'!$A:$A,$A14,'Puudete sisestamine'!$D:$D)&gt;0,SUMIF('Puudete sisestamine'!$A:$A,$A14,'Puudete sisestamine'!$D:$D),"")</f>
        <v>10</v>
      </c>
      <c r="I14" s="192">
        <f>IF(SUMIF('Puudete sisestamine'!$A:$A,$A14,'Puudete sisestamine'!$E:$E)&gt;0,SUMIF('Puudete sisestamine'!$A:$A,$A14,'Puudete sisestamine'!$E:$E),"")</f>
      </c>
      <c r="J14" s="191" t="str">
        <f t="shared" si="0"/>
        <v>0:10</v>
      </c>
    </row>
    <row r="15" spans="1:10" s="194" customFormat="1" ht="16.5" customHeight="1">
      <c r="A15" s="191">
        <v>9</v>
      </c>
      <c r="B15" s="192" t="str">
        <f>VLOOKUP($A15,Startlist!$B:$H,2,FALSE)</f>
        <v>4WD</v>
      </c>
      <c r="C15" s="193" t="str">
        <f>VLOOKUP($A15,Startlist!$B:$H,3,FALSE)</f>
        <v>Toomas Kärp</v>
      </c>
      <c r="D15" s="193" t="str">
        <f>VLOOKUP($A15,Startlist!$B:$H,4,FALSE)</f>
        <v>Ülari Mustonen</v>
      </c>
      <c r="E15" s="193" t="str">
        <f>VLOOKUP($A15,Startlist!$B:$H,7,FALSE)</f>
        <v>Subaru Impreza</v>
      </c>
      <c r="F15" s="192">
        <f>IF(SUMIF('Puudete sisestamine'!$A:$A,$A15,'Puudete sisestamine'!$B:$B)&gt;0,SUMIF('Puudete sisestamine'!$A:$A,$A15,'Puudete sisestamine'!$B:$B),"")</f>
      </c>
      <c r="G15" s="192">
        <f>IF(SUMIF('Puudete sisestamine'!$A:$A,$A15,'Puudete sisestamine'!$C:$C)&gt;0,SUMIF('Puudete sisestamine'!$A:$A,$A15,'Puudete sisestamine'!$C:$C),"")</f>
      </c>
      <c r="H15" s="192">
        <f>IF(SUMIF('Puudete sisestamine'!$A:$A,$A15,'Puudete sisestamine'!$D:$D)&gt;0,SUMIF('Puudete sisestamine'!$A:$A,$A15,'Puudete sisestamine'!$D:$D),"")</f>
      </c>
      <c r="I15" s="192">
        <f>IF(SUMIF('Puudete sisestamine'!$A:$A,$A15,'Puudete sisestamine'!$E:$E)&gt;0,SUMIF('Puudete sisestamine'!$A:$A,$A15,'Puudete sisestamine'!$E:$E),"")</f>
      </c>
      <c r="J15" s="191">
        <f t="shared" si="0"/>
      </c>
    </row>
    <row r="16" spans="1:10" s="194" customFormat="1" ht="16.5" customHeight="1">
      <c r="A16" s="191">
        <v>10</v>
      </c>
      <c r="B16" s="192" t="str">
        <f>VLOOKUP($A16,Startlist!$B:$H,2,FALSE)</f>
        <v>4WD</v>
      </c>
      <c r="C16" s="193" t="str">
        <f>VLOOKUP($A16,Startlist!$B:$H,3,FALSE)</f>
        <v>Antti Kangro</v>
      </c>
      <c r="D16" s="193" t="str">
        <f>VLOOKUP($A16,Startlist!$B:$H,4,FALSE)</f>
        <v>Avo Kangro</v>
      </c>
      <c r="E16" s="193" t="str">
        <f>VLOOKUP($A16,Startlist!$B:$H,7,FALSE)</f>
        <v>Mitsubishi EVO 10 RS</v>
      </c>
      <c r="F16" s="192">
        <f>IF(SUMIF('Puudete sisestamine'!$A:$A,$A16,'Puudete sisestamine'!$B:$B)&gt;0,SUMIF('Puudete sisestamine'!$A:$A,$A16,'Puudete sisestamine'!$B:$B),"")</f>
        <v>20</v>
      </c>
      <c r="G16" s="192">
        <f>IF(SUMIF('Puudete sisestamine'!$A:$A,$A16,'Puudete sisestamine'!$C:$C)&gt;0,SUMIF('Puudete sisestamine'!$A:$A,$A16,'Puudete sisestamine'!$C:$C),"")</f>
      </c>
      <c r="H16" s="192">
        <f>IF(SUMIF('Puudete sisestamine'!$A:$A,$A16,'Puudete sisestamine'!$D:$D)&gt;0,SUMIF('Puudete sisestamine'!$A:$A,$A16,'Puudete sisestamine'!$D:$D),"")</f>
        <v>10</v>
      </c>
      <c r="I16" s="192">
        <f>IF(SUMIF('Puudete sisestamine'!$A:$A,$A16,'Puudete sisestamine'!$E:$E)&gt;0,SUMIF('Puudete sisestamine'!$A:$A,$A16,'Puudete sisestamine'!$E:$E),"")</f>
      </c>
      <c r="J16" s="191" t="str">
        <f t="shared" si="0"/>
        <v>0:30</v>
      </c>
    </row>
    <row r="17" spans="1:10" s="194" customFormat="1" ht="16.5" customHeight="1">
      <c r="A17" s="191">
        <v>11</v>
      </c>
      <c r="B17" s="192" t="str">
        <f>VLOOKUP($A17,Startlist!$B:$H,2,FALSE)</f>
        <v>2WV</v>
      </c>
      <c r="C17" s="193" t="str">
        <f>VLOOKUP($A17,Startlist!$B:$H,3,FALSE)</f>
        <v>Mirko Kaunis</v>
      </c>
      <c r="D17" s="193" t="str">
        <f>VLOOKUP($A17,Startlist!$B:$H,4,FALSE)</f>
        <v>Kevin Tomson</v>
      </c>
      <c r="E17" s="193" t="str">
        <f>VLOOKUP($A17,Startlist!$B:$H,7,FALSE)</f>
        <v>Mitsubishi Colt</v>
      </c>
      <c r="F17" s="192">
        <f>IF(SUMIF('Puudete sisestamine'!$A:$A,$A17,'Puudete sisestamine'!$B:$B)&gt;0,SUMIF('Puudete sisestamine'!$A:$A,$A17,'Puudete sisestamine'!$B:$B),"")</f>
      </c>
      <c r="G17" s="192">
        <f>IF(SUMIF('Puudete sisestamine'!$A:$A,$A17,'Puudete sisestamine'!$C:$C)&gt;0,SUMIF('Puudete sisestamine'!$A:$A,$A17,'Puudete sisestamine'!$C:$C),"")</f>
      </c>
      <c r="H17" s="192">
        <f>IF(SUMIF('Puudete sisestamine'!$A:$A,$A17,'Puudete sisestamine'!$D:$D)&gt;0,SUMIF('Puudete sisestamine'!$A:$A,$A17,'Puudete sisestamine'!$D:$D),"")</f>
      </c>
      <c r="I17" s="192">
        <f>IF(SUMIF('Puudete sisestamine'!$A:$A,$A17,'Puudete sisestamine'!$E:$E)&gt;0,SUMIF('Puudete sisestamine'!$A:$A,$A17,'Puudete sisestamine'!$E:$E),"")</f>
        <v>10</v>
      </c>
      <c r="J17" s="191" t="str">
        <f t="shared" si="0"/>
        <v>0:10</v>
      </c>
    </row>
    <row r="18" spans="1:10" s="194" customFormat="1" ht="16.5" customHeight="1">
      <c r="A18" s="191">
        <v>12</v>
      </c>
      <c r="B18" s="192" t="str">
        <f>VLOOKUP($A18,Startlist!$B:$H,2,FALSE)</f>
        <v>2WV</v>
      </c>
      <c r="C18" s="193" t="str">
        <f>VLOOKUP($A18,Startlist!$B:$H,3,FALSE)</f>
        <v>Rivo Vähi</v>
      </c>
      <c r="D18" s="193" t="str">
        <f>VLOOKUP($A18,Startlist!$B:$H,4,FALSE)</f>
        <v>Karl Tarrend</v>
      </c>
      <c r="E18" s="193" t="str">
        <f>VLOOKUP($A18,Startlist!$B:$H,7,FALSE)</f>
        <v>Honda Civic</v>
      </c>
      <c r="F18" s="192">
        <f>IF(SUMIF('Puudete sisestamine'!$A:$A,$A18,'Puudete sisestamine'!$B:$B)&gt;0,SUMIF('Puudete sisestamine'!$A:$A,$A18,'Puudete sisestamine'!$B:$B),"")</f>
      </c>
      <c r="G18" s="192">
        <f>IF(SUMIF('Puudete sisestamine'!$A:$A,$A18,'Puudete sisestamine'!$C:$C)&gt;0,SUMIF('Puudete sisestamine'!$A:$A,$A18,'Puudete sisestamine'!$C:$C),"")</f>
      </c>
      <c r="H18" s="192">
        <f>IF(SUMIF('Puudete sisestamine'!$A:$A,$A18,'Puudete sisestamine'!$D:$D)&gt;0,SUMIF('Puudete sisestamine'!$A:$A,$A18,'Puudete sisestamine'!$D:$D),"")</f>
      </c>
      <c r="I18" s="192">
        <f>IF(SUMIF('Puudete sisestamine'!$A:$A,$A18,'Puudete sisestamine'!$E:$E)&gt;0,SUMIF('Puudete sisestamine'!$A:$A,$A18,'Puudete sisestamine'!$E:$E),"")</f>
      </c>
      <c r="J18" s="191">
        <f t="shared" si="0"/>
      </c>
    </row>
    <row r="19" spans="1:10" s="194" customFormat="1" ht="16.5" customHeight="1" hidden="1">
      <c r="A19" s="191">
        <v>13</v>
      </c>
      <c r="B19" s="192" t="e">
        <f>VLOOKUP($A19,Startlist!$B:$H,2,FALSE)</f>
        <v>#N/A</v>
      </c>
      <c r="C19" s="193" t="e">
        <f>VLOOKUP($A19,Startlist!$B:$H,3,FALSE)</f>
        <v>#N/A</v>
      </c>
      <c r="D19" s="193" t="e">
        <f>VLOOKUP($A19,Startlist!$B:$H,4,FALSE)</f>
        <v>#N/A</v>
      </c>
      <c r="E19" s="193" t="e">
        <f>VLOOKUP($A19,Startlist!$B:$H,7,FALSE)</f>
        <v>#N/A</v>
      </c>
      <c r="F19" s="192">
        <f>IF(SUMIF('Puudete sisestamine'!$A:$A,$A19,'Puudete sisestamine'!$B:$B)&gt;0,SUMIF('Puudete sisestamine'!$A:$A,$A19,'Puudete sisestamine'!$B:$B),"")</f>
      </c>
      <c r="G19" s="192">
        <f>IF(SUMIF('Puudete sisestamine'!$A:$A,$A19,'Puudete sisestamine'!$C:$C)&gt;0,SUMIF('Puudete sisestamine'!$A:$A,$A19,'Puudete sisestamine'!$C:$C),"")</f>
      </c>
      <c r="H19" s="192">
        <f>IF(SUMIF('Puudete sisestamine'!$A:$A,$A19,'Puudete sisestamine'!$D:$D)&gt;0,SUMIF('Puudete sisestamine'!$A:$A,$A19,'Puudete sisestamine'!$D:$D),"")</f>
      </c>
      <c r="I19" s="192">
        <f>IF(SUMIF('Puudete sisestamine'!$A:$A,$A19,'Puudete sisestamine'!$E:$E)&gt;0,SUMIF('Puudete sisestamine'!$A:$A,$A19,'Puudete sisestamine'!$E:$E),"")</f>
      </c>
      <c r="J19" s="191">
        <f t="shared" si="0"/>
      </c>
    </row>
    <row r="20" spans="1:10" s="194" customFormat="1" ht="16.5" customHeight="1">
      <c r="A20" s="191">
        <v>14</v>
      </c>
      <c r="B20" s="192" t="str">
        <f>VLOOKUP($A20,Startlist!$B:$H,2,FALSE)</f>
        <v>2WS</v>
      </c>
      <c r="C20" s="193" t="str">
        <f>VLOOKUP($A20,Startlist!$B:$H,3,FALSE)</f>
        <v>Janar Dede</v>
      </c>
      <c r="D20" s="193" t="str">
        <f>VLOOKUP($A20,Startlist!$B:$H,4,FALSE)</f>
        <v>Meelis Elbre</v>
      </c>
      <c r="E20" s="193" t="str">
        <f>VLOOKUP($A20,Startlist!$B:$H,7,FALSE)</f>
        <v>BMW M3</v>
      </c>
      <c r="F20" s="192">
        <f>IF(SUMIF('Puudete sisestamine'!$A:$A,$A20,'Puudete sisestamine'!$B:$B)&gt;0,SUMIF('Puudete sisestamine'!$A:$A,$A20,'Puudete sisestamine'!$B:$B),"")</f>
      </c>
      <c r="G20" s="192">
        <f>IF(SUMIF('Puudete sisestamine'!$A:$A,$A20,'Puudete sisestamine'!$C:$C)&gt;0,SUMIF('Puudete sisestamine'!$A:$A,$A20,'Puudete sisestamine'!$C:$C),"")</f>
      </c>
      <c r="H20" s="192">
        <f>IF(SUMIF('Puudete sisestamine'!$A:$A,$A20,'Puudete sisestamine'!$D:$D)&gt;0,SUMIF('Puudete sisestamine'!$A:$A,$A20,'Puudete sisestamine'!$D:$D),"")</f>
      </c>
      <c r="I20" s="192">
        <f>IF(SUMIF('Puudete sisestamine'!$A:$A,$A20,'Puudete sisestamine'!$E:$E)&gt;0,SUMIF('Puudete sisestamine'!$A:$A,$A20,'Puudete sisestamine'!$E:$E),"")</f>
      </c>
      <c r="J20" s="191">
        <f t="shared" si="0"/>
      </c>
    </row>
    <row r="21" spans="1:10" s="194" customFormat="1" ht="16.5" customHeight="1">
      <c r="A21" s="191">
        <v>15</v>
      </c>
      <c r="B21" s="192" t="str">
        <f>VLOOKUP($A21,Startlist!$B:$H,2,FALSE)</f>
        <v>2WS</v>
      </c>
      <c r="C21" s="193" t="str">
        <f>VLOOKUP($A21,Startlist!$B:$H,3,FALSE)</f>
        <v>Hannes Kasak</v>
      </c>
      <c r="D21" s="193" t="str">
        <f>VLOOKUP($A21,Startlist!$B:$H,4,FALSE)</f>
        <v>Argo Kangro</v>
      </c>
      <c r="E21" s="193" t="str">
        <f>VLOOKUP($A21,Startlist!$B:$H,7,FALSE)</f>
        <v>VW Golf</v>
      </c>
      <c r="F21" s="192">
        <f>IF(SUMIF('Puudete sisestamine'!$A:$A,$A21,'Puudete sisestamine'!$B:$B)&gt;0,SUMIF('Puudete sisestamine'!$A:$A,$A21,'Puudete sisestamine'!$B:$B),"")</f>
        <v>10</v>
      </c>
      <c r="G21" s="192">
        <f>IF(SUMIF('Puudete sisestamine'!$A:$A,$A21,'Puudete sisestamine'!$C:$C)&gt;0,SUMIF('Puudete sisestamine'!$A:$A,$A21,'Puudete sisestamine'!$C:$C),"")</f>
        <v>20</v>
      </c>
      <c r="H21" s="192">
        <f>IF(SUMIF('Puudete sisestamine'!$A:$A,$A21,'Puudete sisestamine'!$D:$D)&gt;0,SUMIF('Puudete sisestamine'!$A:$A,$A21,'Puudete sisestamine'!$D:$D),"")</f>
        <v>10</v>
      </c>
      <c r="I21" s="192">
        <f>IF(SUMIF('Puudete sisestamine'!$A:$A,$A21,'Puudete sisestamine'!$E:$E)&gt;0,SUMIF('Puudete sisestamine'!$A:$A,$A21,'Puudete sisestamine'!$E:$E),"")</f>
      </c>
      <c r="J21" s="191" t="str">
        <f t="shared" si="0"/>
        <v>0:40</v>
      </c>
    </row>
    <row r="22" spans="1:10" s="194" customFormat="1" ht="16.5" customHeight="1">
      <c r="A22" s="191">
        <v>16</v>
      </c>
      <c r="B22" s="192" t="str">
        <f>VLOOKUP($A22,Startlist!$B:$H,2,FALSE)</f>
        <v>2WS</v>
      </c>
      <c r="C22" s="193" t="str">
        <f>VLOOKUP($A22,Startlist!$B:$H,3,FALSE)</f>
        <v>Marko Kukuskin</v>
      </c>
      <c r="D22" s="193" t="str">
        <f>VLOOKUP($A22,Startlist!$B:$H,4,FALSE)</f>
        <v>Monika Mäeste</v>
      </c>
      <c r="E22" s="193" t="str">
        <f>VLOOKUP($A22,Startlist!$B:$H,7,FALSE)</f>
        <v>BMW 320I</v>
      </c>
      <c r="F22" s="192">
        <f>IF(SUMIF('Puudete sisestamine'!$A:$A,$A22,'Puudete sisestamine'!$B:$B)&gt;0,SUMIF('Puudete sisestamine'!$A:$A,$A22,'Puudete sisestamine'!$B:$B),"")</f>
      </c>
      <c r="G22" s="192">
        <f>IF(SUMIF('Puudete sisestamine'!$A:$A,$A22,'Puudete sisestamine'!$C:$C)&gt;0,SUMIF('Puudete sisestamine'!$A:$A,$A22,'Puudete sisestamine'!$C:$C),"")</f>
      </c>
      <c r="H22" s="192">
        <f>IF(SUMIF('Puudete sisestamine'!$A:$A,$A22,'Puudete sisestamine'!$D:$D)&gt;0,SUMIF('Puudete sisestamine'!$A:$A,$A22,'Puudete sisestamine'!$D:$D),"")</f>
        <v>10</v>
      </c>
      <c r="I22" s="192">
        <f>IF(SUMIF('Puudete sisestamine'!$A:$A,$A22,'Puudete sisestamine'!$E:$E)&gt;0,SUMIF('Puudete sisestamine'!$A:$A,$A22,'Puudete sisestamine'!$E:$E),"")</f>
      </c>
      <c r="J22" s="191" t="str">
        <f t="shared" si="0"/>
        <v>0:10</v>
      </c>
    </row>
    <row r="23" spans="1:10" s="194" customFormat="1" ht="16.5" customHeight="1">
      <c r="A23" s="191">
        <v>17</v>
      </c>
      <c r="B23" s="192" t="str">
        <f>VLOOKUP($A23,Startlist!$B:$H,2,FALSE)</f>
        <v>J18</v>
      </c>
      <c r="C23" s="193" t="str">
        <f>VLOOKUP($A23,Startlist!$B:$H,3,FALSE)</f>
        <v>Romet Jürgenson</v>
      </c>
      <c r="D23" s="193" t="str">
        <f>VLOOKUP($A23,Startlist!$B:$H,4,FALSE)</f>
        <v>Harli Palmits</v>
      </c>
      <c r="E23" s="193" t="str">
        <f>VLOOKUP($A23,Startlist!$B:$H,7,FALSE)</f>
        <v>BMW 318 TI</v>
      </c>
      <c r="F23" s="192">
        <f>IF(SUMIF('Puudete sisestamine'!$A:$A,$A23,'Puudete sisestamine'!$B:$B)&gt;0,SUMIF('Puudete sisestamine'!$A:$A,$A23,'Puudete sisestamine'!$B:$B),"")</f>
      </c>
      <c r="G23" s="192">
        <f>IF(SUMIF('Puudete sisestamine'!$A:$A,$A23,'Puudete sisestamine'!$C:$C)&gt;0,SUMIF('Puudete sisestamine'!$A:$A,$A23,'Puudete sisestamine'!$C:$C),"")</f>
      </c>
      <c r="H23" s="192">
        <f>IF(SUMIF('Puudete sisestamine'!$A:$A,$A23,'Puudete sisestamine'!$D:$D)&gt;0,SUMIF('Puudete sisestamine'!$A:$A,$A23,'Puudete sisestamine'!$D:$D),"")</f>
      </c>
      <c r="I23" s="192">
        <f>IF(SUMIF('Puudete sisestamine'!$A:$A,$A23,'Puudete sisestamine'!$E:$E)&gt;0,SUMIF('Puudete sisestamine'!$A:$A,$A23,'Puudete sisestamine'!$E:$E),"")</f>
      </c>
      <c r="J23" s="191">
        <f t="shared" si="0"/>
      </c>
    </row>
    <row r="24" spans="1:10" s="194" customFormat="1" ht="16.5" customHeight="1">
      <c r="A24" s="191">
        <v>18</v>
      </c>
      <c r="B24" s="192" t="str">
        <f>VLOOKUP($A24,Startlist!$B:$H,2,FALSE)</f>
        <v>J18</v>
      </c>
      <c r="C24" s="193" t="str">
        <f>VLOOKUP($A24,Startlist!$B:$H,3,FALSE)</f>
        <v>Markus Haiba</v>
      </c>
      <c r="D24" s="193" t="str">
        <f>VLOOKUP($A24,Startlist!$B:$H,4,FALSE)</f>
        <v>Marti Rillo</v>
      </c>
      <c r="E24" s="193" t="str">
        <f>VLOOKUP($A24,Startlist!$B:$H,7,FALSE)</f>
        <v>Peugeot 206 RC</v>
      </c>
      <c r="F24" s="192">
        <f>IF(SUMIF('Puudete sisestamine'!$A:$A,$A24,'Puudete sisestamine'!$B:$B)&gt;0,SUMIF('Puudete sisestamine'!$A:$A,$A24,'Puudete sisestamine'!$B:$B),"")</f>
      </c>
      <c r="G24" s="192">
        <f>IF(SUMIF('Puudete sisestamine'!$A:$A,$A24,'Puudete sisestamine'!$C:$C)&gt;0,SUMIF('Puudete sisestamine'!$A:$A,$A24,'Puudete sisestamine'!$C:$C),"")</f>
      </c>
      <c r="H24" s="192">
        <f>IF(SUMIF('Puudete sisestamine'!$A:$A,$A24,'Puudete sisestamine'!$D:$D)&gt;0,SUMIF('Puudete sisestamine'!$A:$A,$A24,'Puudete sisestamine'!$D:$D),"")</f>
        <v>20</v>
      </c>
      <c r="I24" s="192">
        <f>IF(SUMIF('Puudete sisestamine'!$A:$A,$A24,'Puudete sisestamine'!$E:$E)&gt;0,SUMIF('Puudete sisestamine'!$A:$A,$A24,'Puudete sisestamine'!$E:$E),"")</f>
      </c>
      <c r="J24" s="191" t="str">
        <f t="shared" si="0"/>
        <v>0:20</v>
      </c>
    </row>
    <row r="25" spans="1:10" s="194" customFormat="1" ht="16.5" customHeight="1">
      <c r="A25" s="191">
        <v>19</v>
      </c>
      <c r="B25" s="192" t="str">
        <f>VLOOKUP($A25,Startlist!$B:$H,2,FALSE)</f>
        <v>J18</v>
      </c>
      <c r="C25" s="193" t="str">
        <f>VLOOKUP($A25,Startlist!$B:$H,3,FALSE)</f>
        <v>Jaan.Eerik Planken</v>
      </c>
      <c r="D25" s="193" t="str">
        <f>VLOOKUP($A25,Startlist!$B:$H,4,FALSE)</f>
        <v>Andrew Wilfong</v>
      </c>
      <c r="E25" s="193" t="str">
        <f>VLOOKUP($A25,Startlist!$B:$H,7,FALSE)</f>
        <v>Honda Civic</v>
      </c>
      <c r="F25" s="192">
        <f>IF(SUMIF('Puudete sisestamine'!$A:$A,$A25,'Puudete sisestamine'!$B:$B)&gt;0,SUMIF('Puudete sisestamine'!$A:$A,$A25,'Puudete sisestamine'!$B:$B),"")</f>
      </c>
      <c r="G25" s="192">
        <f>IF(SUMIF('Puudete sisestamine'!$A:$A,$A25,'Puudete sisestamine'!$C:$C)&gt;0,SUMIF('Puudete sisestamine'!$A:$A,$A25,'Puudete sisestamine'!$C:$C),"")</f>
      </c>
      <c r="H25" s="192">
        <f>IF(SUMIF('Puudete sisestamine'!$A:$A,$A25,'Puudete sisestamine'!$D:$D)&gt;0,SUMIF('Puudete sisestamine'!$A:$A,$A25,'Puudete sisestamine'!$D:$D),"")</f>
      </c>
      <c r="I25" s="192">
        <f>IF(SUMIF('Puudete sisestamine'!$A:$A,$A25,'Puudete sisestamine'!$E:$E)&gt;0,SUMIF('Puudete sisestamine'!$A:$A,$A25,'Puudete sisestamine'!$E:$E),"")</f>
      </c>
      <c r="J25" s="191">
        <f t="shared" si="0"/>
      </c>
    </row>
    <row r="26" spans="1:10" s="194" customFormat="1" ht="16.5" customHeight="1">
      <c r="A26" s="191">
        <v>20</v>
      </c>
      <c r="B26" s="192" t="str">
        <f>VLOOKUP($A26,Startlist!$B:$H,2,FALSE)</f>
        <v>2WS</v>
      </c>
      <c r="C26" s="193" t="str">
        <f>VLOOKUP($A26,Startlist!$B:$H,3,FALSE)</f>
        <v>Kristjan Vidder</v>
      </c>
      <c r="D26" s="193" t="str">
        <f>VLOOKUP($A26,Startlist!$B:$H,4,FALSE)</f>
        <v>Sander Kütt</v>
      </c>
      <c r="E26" s="193" t="str">
        <f>VLOOKUP($A26,Startlist!$B:$H,7,FALSE)</f>
        <v>BMW 325</v>
      </c>
      <c r="F26" s="192">
        <f>IF(SUMIF('Puudete sisestamine'!$A:$A,$A26,'Puudete sisestamine'!$B:$B)&gt;0,SUMIF('Puudete sisestamine'!$A:$A,$A26,'Puudete sisestamine'!$B:$B),"")</f>
      </c>
      <c r="G26" s="192">
        <f>IF(SUMIF('Puudete sisestamine'!$A:$A,$A26,'Puudete sisestamine'!$C:$C)&gt;0,SUMIF('Puudete sisestamine'!$A:$A,$A26,'Puudete sisestamine'!$C:$C),"")</f>
        <v>20</v>
      </c>
      <c r="H26" s="192">
        <f>IF(SUMIF('Puudete sisestamine'!$A:$A,$A26,'Puudete sisestamine'!$D:$D)&gt;0,SUMIF('Puudete sisestamine'!$A:$A,$A26,'Puudete sisestamine'!$D:$D),"")</f>
        <v>10</v>
      </c>
      <c r="I26" s="192">
        <f>IF(SUMIF('Puudete sisestamine'!$A:$A,$A26,'Puudete sisestamine'!$E:$E)&gt;0,SUMIF('Puudete sisestamine'!$A:$A,$A26,'Puudete sisestamine'!$E:$E),"")</f>
      </c>
      <c r="J26" s="191" t="str">
        <f t="shared" si="0"/>
        <v>0:30</v>
      </c>
    </row>
    <row r="27" spans="1:10" s="194" customFormat="1" ht="16.5" customHeight="1">
      <c r="A27" s="191">
        <v>21</v>
      </c>
      <c r="B27" s="192" t="str">
        <f>VLOOKUP($A27,Startlist!$B:$H,2,FALSE)</f>
        <v>MLL</v>
      </c>
      <c r="C27" s="193" t="str">
        <f>VLOOKUP($A27,Startlist!$B:$H,3,FALSE)</f>
        <v>Heigo Tinno</v>
      </c>
      <c r="D27" s="193" t="str">
        <f>VLOOKUP($A27,Startlist!$B:$H,4,FALSE)</f>
        <v>Veiko Vilu</v>
      </c>
      <c r="E27" s="193" t="str">
        <f>VLOOKUP($A27,Startlist!$B:$H,7,FALSE)</f>
        <v>AZLK 412</v>
      </c>
      <c r="F27" s="192">
        <f>IF(SUMIF('Puudete sisestamine'!$A:$A,$A27,'Puudete sisestamine'!$B:$B)&gt;0,SUMIF('Puudete sisestamine'!$A:$A,$A27,'Puudete sisestamine'!$B:$B),"")</f>
      </c>
      <c r="G27" s="192">
        <f>IF(SUMIF('Puudete sisestamine'!$A:$A,$A27,'Puudete sisestamine'!$C:$C)&gt;0,SUMIF('Puudete sisestamine'!$A:$A,$A27,'Puudete sisestamine'!$C:$C),"")</f>
      </c>
      <c r="H27" s="192">
        <f>IF(SUMIF('Puudete sisestamine'!$A:$A,$A27,'Puudete sisestamine'!$D:$D)&gt;0,SUMIF('Puudete sisestamine'!$A:$A,$A27,'Puudete sisestamine'!$D:$D),"")</f>
      </c>
      <c r="I27" s="192">
        <f>IF(SUMIF('Puudete sisestamine'!$A:$A,$A27,'Puudete sisestamine'!$E:$E)&gt;0,SUMIF('Puudete sisestamine'!$A:$A,$A27,'Puudete sisestamine'!$E:$E),"")</f>
      </c>
      <c r="J27" s="191">
        <f t="shared" si="0"/>
      </c>
    </row>
    <row r="28" spans="1:10" s="194" customFormat="1" ht="16.5" customHeight="1">
      <c r="A28" s="191">
        <v>22</v>
      </c>
      <c r="B28" s="192" t="str">
        <f>VLOOKUP($A28,Startlist!$B:$H,2,FALSE)</f>
        <v>2WV</v>
      </c>
      <c r="C28" s="193" t="str">
        <f>VLOOKUP($A28,Startlist!$B:$H,3,FALSE)</f>
        <v>Taisto Bluum</v>
      </c>
      <c r="D28" s="193" t="str">
        <f>VLOOKUP($A28,Startlist!$B:$H,4,FALSE)</f>
        <v>Villi Bluum</v>
      </c>
      <c r="E28" s="193" t="str">
        <f>VLOOKUP($A28,Startlist!$B:$H,7,FALSE)</f>
        <v>Honda CRX</v>
      </c>
      <c r="F28" s="192">
        <f>IF(SUMIF('Puudete sisestamine'!$A:$A,$A28,'Puudete sisestamine'!$B:$B)&gt;0,SUMIF('Puudete sisestamine'!$A:$A,$A28,'Puudete sisestamine'!$B:$B),"")</f>
      </c>
      <c r="G28" s="192">
        <f>IF(SUMIF('Puudete sisestamine'!$A:$A,$A28,'Puudete sisestamine'!$C:$C)&gt;0,SUMIF('Puudete sisestamine'!$A:$A,$A28,'Puudete sisestamine'!$C:$C),"")</f>
      </c>
      <c r="H28" s="192">
        <f>IF(SUMIF('Puudete sisestamine'!$A:$A,$A28,'Puudete sisestamine'!$D:$D)&gt;0,SUMIF('Puudete sisestamine'!$A:$A,$A28,'Puudete sisestamine'!$D:$D),"")</f>
      </c>
      <c r="I28" s="192">
        <f>IF(SUMIF('Puudete sisestamine'!$A:$A,$A28,'Puudete sisestamine'!$E:$E)&gt;0,SUMIF('Puudete sisestamine'!$A:$A,$A28,'Puudete sisestamine'!$E:$E),"")</f>
        <v>10</v>
      </c>
      <c r="J28" s="191" t="str">
        <f t="shared" si="0"/>
        <v>0:10</v>
      </c>
    </row>
    <row r="29" spans="1:10" s="194" customFormat="1" ht="16.5" customHeight="1">
      <c r="A29" s="191">
        <v>23</v>
      </c>
      <c r="B29" s="192" t="str">
        <f>VLOOKUP($A29,Startlist!$B:$H,2,FALSE)</f>
        <v>2WN</v>
      </c>
      <c r="C29" s="193" t="str">
        <f>VLOOKUP($A29,Startlist!$B:$H,3,FALSE)</f>
        <v>Maria Roop</v>
      </c>
      <c r="D29" s="193" t="str">
        <f>VLOOKUP($A29,Startlist!$B:$H,4,FALSE)</f>
        <v>Jaanus Tobias</v>
      </c>
      <c r="E29" s="193" t="str">
        <f>VLOOKUP($A29,Startlist!$B:$H,7,FALSE)</f>
        <v>Ford Fiesta</v>
      </c>
      <c r="F29" s="192">
        <f>IF(SUMIF('Puudete sisestamine'!$A:$A,$A29,'Puudete sisestamine'!$B:$B)&gt;0,SUMIF('Puudete sisestamine'!$A:$A,$A29,'Puudete sisestamine'!$B:$B),"")</f>
      </c>
      <c r="G29" s="192">
        <f>IF(SUMIF('Puudete sisestamine'!$A:$A,$A29,'Puudete sisestamine'!$C:$C)&gt;0,SUMIF('Puudete sisestamine'!$A:$A,$A29,'Puudete sisestamine'!$C:$C),"")</f>
      </c>
      <c r="H29" s="192">
        <f>IF(SUMIF('Puudete sisestamine'!$A:$A,$A29,'Puudete sisestamine'!$D:$D)&gt;0,SUMIF('Puudete sisestamine'!$A:$A,$A29,'Puudete sisestamine'!$D:$D),"")</f>
      </c>
      <c r="I29" s="192">
        <f>IF(SUMIF('Puudete sisestamine'!$A:$A,$A29,'Puudete sisestamine'!$E:$E)&gt;0,SUMIF('Puudete sisestamine'!$A:$A,$A29,'Puudete sisestamine'!$E:$E),"")</f>
      </c>
      <c r="J29" s="191">
        <f t="shared" si="0"/>
      </c>
    </row>
    <row r="30" spans="1:10" s="194" customFormat="1" ht="16.5" customHeight="1">
      <c r="A30" s="191">
        <v>24</v>
      </c>
      <c r="B30" s="192" t="str">
        <f>VLOOKUP($A30,Startlist!$B:$H,2,FALSE)</f>
        <v>SU</v>
      </c>
      <c r="C30" s="193" t="str">
        <f>VLOOKUP($A30,Startlist!$B:$H,3,FALSE)</f>
        <v>Sander Klaus</v>
      </c>
      <c r="D30" s="193" t="str">
        <f>VLOOKUP($A30,Startlist!$B:$H,4,FALSE)</f>
        <v>Martin Udusalu</v>
      </c>
      <c r="E30" s="193" t="str">
        <f>VLOOKUP($A30,Startlist!$B:$H,7,FALSE)</f>
        <v>Vaz 21073</v>
      </c>
      <c r="F30" s="192">
        <f>IF(SUMIF('Puudete sisestamine'!$A:$A,$A30,'Puudete sisestamine'!$B:$B)&gt;0,SUMIF('Puudete sisestamine'!$A:$A,$A30,'Puudete sisestamine'!$B:$B),"")</f>
      </c>
      <c r="G30" s="192">
        <f>IF(SUMIF('Puudete sisestamine'!$A:$A,$A30,'Puudete sisestamine'!$C:$C)&gt;0,SUMIF('Puudete sisestamine'!$A:$A,$A30,'Puudete sisestamine'!$C:$C),"")</f>
      </c>
      <c r="H30" s="192">
        <f>IF(SUMIF('Puudete sisestamine'!$A:$A,$A30,'Puudete sisestamine'!$D:$D)&gt;0,SUMIF('Puudete sisestamine'!$A:$A,$A30,'Puudete sisestamine'!$D:$D),"")</f>
      </c>
      <c r="I30" s="192">
        <f>IF(SUMIF('Puudete sisestamine'!$A:$A,$A30,'Puudete sisestamine'!$E:$E)&gt;0,SUMIF('Puudete sisestamine'!$A:$A,$A30,'Puudete sisestamine'!$E:$E),"")</f>
      </c>
      <c r="J30" s="191">
        <f t="shared" si="0"/>
      </c>
    </row>
    <row r="31" spans="1:10" s="194" customFormat="1" ht="16.5" customHeight="1">
      <c r="A31" s="191">
        <v>25</v>
      </c>
      <c r="B31" s="192" t="str">
        <f>VLOOKUP($A31,Startlist!$B:$H,2,FALSE)</f>
        <v>SU</v>
      </c>
      <c r="C31" s="193" t="str">
        <f>VLOOKUP($A31,Startlist!$B:$H,3,FALSE)</f>
        <v>Ivar Burmeister</v>
      </c>
      <c r="D31" s="193" t="str">
        <f>VLOOKUP($A31,Startlist!$B:$H,4,FALSE)</f>
        <v>Raino Remmel</v>
      </c>
      <c r="E31" s="193" t="str">
        <f>VLOOKUP($A31,Startlist!$B:$H,7,FALSE)</f>
        <v>Vaz 2105</v>
      </c>
      <c r="F31" s="192">
        <f>IF(SUMIF('Puudete sisestamine'!$A:$A,$A31,'Puudete sisestamine'!$B:$B)&gt;0,SUMIF('Puudete sisestamine'!$A:$A,$A31,'Puudete sisestamine'!$B:$B),"")</f>
      </c>
      <c r="G31" s="192">
        <f>IF(SUMIF('Puudete sisestamine'!$A:$A,$A31,'Puudete sisestamine'!$C:$C)&gt;0,SUMIF('Puudete sisestamine'!$A:$A,$A31,'Puudete sisestamine'!$C:$C),"")</f>
      </c>
      <c r="H31" s="192">
        <f>IF(SUMIF('Puudete sisestamine'!$A:$A,$A31,'Puudete sisestamine'!$D:$D)&gt;0,SUMIF('Puudete sisestamine'!$A:$A,$A31,'Puudete sisestamine'!$D:$D),"")</f>
      </c>
      <c r="I31" s="192">
        <f>IF(SUMIF('Puudete sisestamine'!$A:$A,$A31,'Puudete sisestamine'!$E:$E)&gt;0,SUMIF('Puudete sisestamine'!$A:$A,$A31,'Puudete sisestamine'!$E:$E),"")</f>
      </c>
      <c r="J31" s="191">
        <f t="shared" si="0"/>
      </c>
    </row>
    <row r="32" spans="1:10" s="194" customFormat="1" ht="16.5" customHeight="1">
      <c r="A32" s="191">
        <v>26</v>
      </c>
      <c r="B32" s="192" t="str">
        <f>VLOOKUP($A32,Startlist!$B:$H,2,FALSE)</f>
        <v>2WN</v>
      </c>
      <c r="C32" s="193" t="str">
        <f>VLOOKUP($A32,Startlist!$B:$H,3,FALSE)</f>
        <v>Aneta Lepp</v>
      </c>
      <c r="D32" s="193" t="str">
        <f>VLOOKUP($A32,Startlist!$B:$H,4,FALSE)</f>
        <v>Neeme Koppel</v>
      </c>
      <c r="E32" s="193" t="str">
        <f>VLOOKUP($A32,Startlist!$B:$H,7,FALSE)</f>
        <v>Nissan Sunny</v>
      </c>
      <c r="F32" s="192">
        <f>IF(SUMIF('Puudete sisestamine'!$A:$A,$A32,'Puudete sisestamine'!$B:$B)&gt;0,SUMIF('Puudete sisestamine'!$A:$A,$A32,'Puudete sisestamine'!$B:$B),"")</f>
      </c>
      <c r="G32" s="192">
        <f>IF(SUMIF('Puudete sisestamine'!$A:$A,$A32,'Puudete sisestamine'!$C:$C)&gt;0,SUMIF('Puudete sisestamine'!$A:$A,$A32,'Puudete sisestamine'!$C:$C),"")</f>
      </c>
      <c r="H32" s="192">
        <f>IF(SUMIF('Puudete sisestamine'!$A:$A,$A32,'Puudete sisestamine'!$D:$D)&gt;0,SUMIF('Puudete sisestamine'!$A:$A,$A32,'Puudete sisestamine'!$D:$D),"")</f>
        <v>10</v>
      </c>
      <c r="I32" s="192">
        <f>IF(SUMIF('Puudete sisestamine'!$A:$A,$A32,'Puudete sisestamine'!$E:$E)&gt;0,SUMIF('Puudete sisestamine'!$A:$A,$A32,'Puudete sisestamine'!$E:$E),"")</f>
      </c>
      <c r="J32" s="191" t="str">
        <f t="shared" si="0"/>
        <v>0:10</v>
      </c>
    </row>
    <row r="33" spans="1:10" s="194" customFormat="1" ht="16.5" customHeight="1">
      <c r="A33" s="191">
        <v>27</v>
      </c>
      <c r="B33" s="192" t="str">
        <f>VLOOKUP($A33,Startlist!$B:$H,2,FALSE)</f>
        <v>2WV</v>
      </c>
      <c r="C33" s="193" t="str">
        <f>VLOOKUP($A33,Startlist!$B:$H,3,FALSE)</f>
        <v>Rauno Pielberg</v>
      </c>
      <c r="D33" s="193" t="str">
        <f>VLOOKUP($A33,Startlist!$B:$H,4,FALSE)</f>
        <v>Indrek Varblane</v>
      </c>
      <c r="E33" s="193" t="str">
        <f>VLOOKUP($A33,Startlist!$B:$H,7,FALSE)</f>
        <v>Audi A3</v>
      </c>
      <c r="F33" s="192">
        <f>IF(SUMIF('Puudete sisestamine'!$A:$A,$A33,'Puudete sisestamine'!$B:$B)&gt;0,SUMIF('Puudete sisestamine'!$A:$A,$A33,'Puudete sisestamine'!$B:$B),"")</f>
      </c>
      <c r="G33" s="192">
        <f>IF(SUMIF('Puudete sisestamine'!$A:$A,$A33,'Puudete sisestamine'!$C:$C)&gt;0,SUMIF('Puudete sisestamine'!$A:$A,$A33,'Puudete sisestamine'!$C:$C),"")</f>
        <v>10</v>
      </c>
      <c r="H33" s="192">
        <f>IF(SUMIF('Puudete sisestamine'!$A:$A,$A33,'Puudete sisestamine'!$D:$D)&gt;0,SUMIF('Puudete sisestamine'!$A:$A,$A33,'Puudete sisestamine'!$D:$D),"")</f>
        <v>10</v>
      </c>
      <c r="I33" s="192">
        <f>IF(SUMIF('Puudete sisestamine'!$A:$A,$A33,'Puudete sisestamine'!$E:$E)&gt;0,SUMIF('Puudete sisestamine'!$A:$A,$A33,'Puudete sisestamine'!$E:$E),"")</f>
      </c>
      <c r="J33" s="191" t="str">
        <f t="shared" si="0"/>
        <v>0:20</v>
      </c>
    </row>
    <row r="34" spans="1:10" s="194" customFormat="1" ht="16.5" customHeight="1">
      <c r="A34" s="191">
        <v>28</v>
      </c>
      <c r="B34" s="192" t="str">
        <f>VLOOKUP($A34,Startlist!$B:$H,2,FALSE)</f>
        <v>J16</v>
      </c>
      <c r="C34" s="193" t="str">
        <f>VLOOKUP($A34,Startlist!$B:$H,3,FALSE)</f>
        <v>Eerik Pank</v>
      </c>
      <c r="D34" s="193" t="str">
        <f>VLOOKUP($A34,Startlist!$B:$H,4,FALSE)</f>
        <v>Raimo Lillemets</v>
      </c>
      <c r="E34" s="193" t="str">
        <f>VLOOKUP($A34,Startlist!$B:$H,7,FALSE)</f>
        <v>Honda Civic</v>
      </c>
      <c r="F34" s="192">
        <f>IF(SUMIF('Puudete sisestamine'!$A:$A,$A34,'Puudete sisestamine'!$B:$B)&gt;0,SUMIF('Puudete sisestamine'!$A:$A,$A34,'Puudete sisestamine'!$B:$B),"")</f>
      </c>
      <c r="G34" s="192">
        <f>IF(SUMIF('Puudete sisestamine'!$A:$A,$A34,'Puudete sisestamine'!$C:$C)&gt;0,SUMIF('Puudete sisestamine'!$A:$A,$A34,'Puudete sisestamine'!$C:$C),"")</f>
      </c>
      <c r="H34" s="192">
        <f>IF(SUMIF('Puudete sisestamine'!$A:$A,$A34,'Puudete sisestamine'!$D:$D)&gt;0,SUMIF('Puudete sisestamine'!$A:$A,$A34,'Puudete sisestamine'!$D:$D),"")</f>
      </c>
      <c r="I34" s="192">
        <f>IF(SUMIF('Puudete sisestamine'!$A:$A,$A34,'Puudete sisestamine'!$E:$E)&gt;0,SUMIF('Puudete sisestamine'!$A:$A,$A34,'Puudete sisestamine'!$E:$E),"")</f>
        <v>10</v>
      </c>
      <c r="J34" s="191" t="str">
        <f t="shared" si="0"/>
        <v>0:10</v>
      </c>
    </row>
    <row r="35" spans="1:10" s="194" customFormat="1" ht="16.5" customHeight="1">
      <c r="A35" s="191">
        <v>29</v>
      </c>
      <c r="B35" s="192" t="str">
        <f>VLOOKUP($A35,Startlist!$B:$H,2,FALSE)</f>
        <v>J18</v>
      </c>
      <c r="C35" s="193" t="str">
        <f>VLOOKUP($A35,Startlist!$B:$H,3,FALSE)</f>
        <v>Magnar Arula</v>
      </c>
      <c r="D35" s="193" t="str">
        <f>VLOOKUP($A35,Startlist!$B:$H,4,FALSE)</f>
        <v>Ragnar Laurits</v>
      </c>
      <c r="E35" s="193" t="str">
        <f>VLOOKUP($A35,Startlist!$B:$H,7,FALSE)</f>
        <v>Honda Type R</v>
      </c>
      <c r="F35" s="192">
        <f>IF(SUMIF('Puudete sisestamine'!$A:$A,$A35,'Puudete sisestamine'!$B:$B)&gt;0,SUMIF('Puudete sisestamine'!$A:$A,$A35,'Puudete sisestamine'!$B:$B),"")</f>
      </c>
      <c r="G35" s="192">
        <f>IF(SUMIF('Puudete sisestamine'!$A:$A,$A35,'Puudete sisestamine'!$C:$C)&gt;0,SUMIF('Puudete sisestamine'!$A:$A,$A35,'Puudete sisestamine'!$C:$C),"")</f>
      </c>
      <c r="H35" s="192">
        <f>IF(SUMIF('Puudete sisestamine'!$A:$A,$A35,'Puudete sisestamine'!$D:$D)&gt;0,SUMIF('Puudete sisestamine'!$A:$A,$A35,'Puudete sisestamine'!$D:$D),"")</f>
      </c>
      <c r="I35" s="192">
        <f>IF(SUMIF('Puudete sisestamine'!$A:$A,$A35,'Puudete sisestamine'!$E:$E)&gt;0,SUMIF('Puudete sisestamine'!$A:$A,$A35,'Puudete sisestamine'!$E:$E),"")</f>
      </c>
      <c r="J35" s="191">
        <f t="shared" si="0"/>
      </c>
    </row>
    <row r="36" spans="1:10" s="194" customFormat="1" ht="16.5" customHeight="1">
      <c r="A36" s="191">
        <v>30</v>
      </c>
      <c r="B36" s="192" t="str">
        <f>VLOOKUP($A36,Startlist!$B:$H,2,FALSE)</f>
        <v>J16</v>
      </c>
      <c r="C36" s="193" t="str">
        <f>VLOOKUP($A36,Startlist!$B:$H,3,FALSE)</f>
        <v>Kevin Kärp</v>
      </c>
      <c r="D36" s="193" t="str">
        <f>VLOOKUP($A36,Startlist!$B:$H,4,FALSE)</f>
        <v>Marek Mändla</v>
      </c>
      <c r="E36" s="193" t="str">
        <f>VLOOKUP($A36,Startlist!$B:$H,7,FALSE)</f>
        <v>Honda CRX VT</v>
      </c>
      <c r="F36" s="192">
        <f>IF(SUMIF('Puudete sisestamine'!$A:$A,$A36,'Puudete sisestamine'!$B:$B)&gt;0,SUMIF('Puudete sisestamine'!$A:$A,$A36,'Puudete sisestamine'!$B:$B),"")</f>
      </c>
      <c r="G36" s="192">
        <f>IF(SUMIF('Puudete sisestamine'!$A:$A,$A36,'Puudete sisestamine'!$C:$C)&gt;0,SUMIF('Puudete sisestamine'!$A:$A,$A36,'Puudete sisestamine'!$C:$C),"")</f>
      </c>
      <c r="H36" s="192">
        <f>IF(SUMIF('Puudete sisestamine'!$A:$A,$A36,'Puudete sisestamine'!$D:$D)&gt;0,SUMIF('Puudete sisestamine'!$A:$A,$A36,'Puudete sisestamine'!$D:$D),"")</f>
      </c>
      <c r="I36" s="192">
        <f>IF(SUMIF('Puudete sisestamine'!$A:$A,$A36,'Puudete sisestamine'!$E:$E)&gt;0,SUMIF('Puudete sisestamine'!$A:$A,$A36,'Puudete sisestamine'!$E:$E),"")</f>
      </c>
      <c r="J36" s="191">
        <f t="shared" si="0"/>
      </c>
    </row>
    <row r="37" spans="1:10" s="194" customFormat="1" ht="16.5" customHeight="1">
      <c r="A37" s="191">
        <v>31</v>
      </c>
      <c r="B37" s="192" t="str">
        <f>VLOOKUP($A37,Startlist!$B:$H,2,FALSE)</f>
        <v>2WV</v>
      </c>
      <c r="C37" s="193" t="str">
        <f>VLOOKUP($A37,Startlist!$B:$H,3,FALSE)</f>
        <v>Keven Serbin</v>
      </c>
      <c r="D37" s="193" t="str">
        <f>VLOOKUP($A37,Startlist!$B:$H,4,FALSE)</f>
        <v>Martin Tamm</v>
      </c>
      <c r="E37" s="193" t="str">
        <f>VLOOKUP($A37,Startlist!$B:$H,7,FALSE)</f>
        <v>Honda Civic</v>
      </c>
      <c r="F37" s="192">
        <f>IF(SUMIF('Puudete sisestamine'!$A:$A,$A37,'Puudete sisestamine'!$B:$B)&gt;0,SUMIF('Puudete sisestamine'!$A:$A,$A37,'Puudete sisestamine'!$B:$B),"")</f>
      </c>
      <c r="G37" s="192">
        <f>IF(SUMIF('Puudete sisestamine'!$A:$A,$A37,'Puudete sisestamine'!$C:$C)&gt;0,SUMIF('Puudete sisestamine'!$A:$A,$A37,'Puudete sisestamine'!$C:$C),"")</f>
      </c>
      <c r="H37" s="192">
        <f>IF(SUMIF('Puudete sisestamine'!$A:$A,$A37,'Puudete sisestamine'!$D:$D)&gt;0,SUMIF('Puudete sisestamine'!$A:$A,$A37,'Puudete sisestamine'!$D:$D),"")</f>
      </c>
      <c r="I37" s="192">
        <f>IF(SUMIF('Puudete sisestamine'!$A:$A,$A37,'Puudete sisestamine'!$E:$E)&gt;0,SUMIF('Puudete sisestamine'!$A:$A,$A37,'Puudete sisestamine'!$E:$E),"")</f>
      </c>
      <c r="J37" s="191">
        <f t="shared" si="0"/>
      </c>
    </row>
    <row r="38" spans="1:10" s="194" customFormat="1" ht="16.5" customHeight="1">
      <c r="A38" s="191">
        <v>32</v>
      </c>
      <c r="B38" s="192" t="str">
        <f>VLOOKUP($A38,Startlist!$B:$H,2,FALSE)</f>
        <v>2WV</v>
      </c>
      <c r="C38" s="193" t="str">
        <f>VLOOKUP($A38,Startlist!$B:$H,3,FALSE)</f>
        <v>Marko Suuster</v>
      </c>
      <c r="D38" s="193" t="str">
        <f>VLOOKUP($A38,Startlist!$B:$H,4,FALSE)</f>
        <v>Allan Liister</v>
      </c>
      <c r="E38" s="193" t="str">
        <f>VLOOKUP($A38,Startlist!$B:$H,7,FALSE)</f>
        <v>Honda Civic</v>
      </c>
      <c r="F38" s="192">
        <f>IF(SUMIF('Puudete sisestamine'!$A:$A,$A38,'Puudete sisestamine'!$B:$B)&gt;0,SUMIF('Puudete sisestamine'!$A:$A,$A38,'Puudete sisestamine'!$B:$B),"")</f>
        <v>10</v>
      </c>
      <c r="G38" s="192">
        <f>IF(SUMIF('Puudete sisestamine'!$A:$A,$A38,'Puudete sisestamine'!$C:$C)&gt;0,SUMIF('Puudete sisestamine'!$A:$A,$A38,'Puudete sisestamine'!$C:$C),"")</f>
      </c>
      <c r="H38" s="192">
        <f>IF(SUMIF('Puudete sisestamine'!$A:$A,$A38,'Puudete sisestamine'!$D:$D)&gt;0,SUMIF('Puudete sisestamine'!$A:$A,$A38,'Puudete sisestamine'!$D:$D),"")</f>
      </c>
      <c r="I38" s="192">
        <f>IF(SUMIF('Puudete sisestamine'!$A:$A,$A38,'Puudete sisestamine'!$E:$E)&gt;0,SUMIF('Puudete sisestamine'!$A:$A,$A38,'Puudete sisestamine'!$E:$E),"")</f>
      </c>
      <c r="J38" s="191" t="str">
        <f t="shared" si="0"/>
        <v>0:10</v>
      </c>
    </row>
    <row r="39" spans="1:10" s="194" customFormat="1" ht="16.5" customHeight="1">
      <c r="A39" s="191">
        <v>33</v>
      </c>
      <c r="B39" s="192" t="str">
        <f>VLOOKUP($A39,Startlist!$B:$H,2,FALSE)</f>
        <v>2WS</v>
      </c>
      <c r="C39" s="193" t="str">
        <f>VLOOKUP($A39,Startlist!$B:$H,3,FALSE)</f>
        <v>Kristjan Hannson</v>
      </c>
      <c r="D39" s="193" t="str">
        <f>VLOOKUP($A39,Startlist!$B:$H,4,FALSE)</f>
        <v>Kalmer Kase</v>
      </c>
      <c r="E39" s="193" t="str">
        <f>VLOOKUP($A39,Startlist!$B:$H,7,FALSE)</f>
        <v>VW Golf GTI</v>
      </c>
      <c r="F39" s="192">
        <f>IF(SUMIF('Puudete sisestamine'!$A:$A,$A39,'Puudete sisestamine'!$B:$B)&gt;0,SUMIF('Puudete sisestamine'!$A:$A,$A39,'Puudete sisestamine'!$B:$B),"")</f>
      </c>
      <c r="G39" s="192">
        <f>IF(SUMIF('Puudete sisestamine'!$A:$A,$A39,'Puudete sisestamine'!$C:$C)&gt;0,SUMIF('Puudete sisestamine'!$A:$A,$A39,'Puudete sisestamine'!$C:$C),"")</f>
      </c>
      <c r="H39" s="192">
        <f>IF(SUMIF('Puudete sisestamine'!$A:$A,$A39,'Puudete sisestamine'!$D:$D)&gt;0,SUMIF('Puudete sisestamine'!$A:$A,$A39,'Puudete sisestamine'!$D:$D),"")</f>
      </c>
      <c r="I39" s="192">
        <f>IF(SUMIF('Puudete sisestamine'!$A:$A,$A39,'Puudete sisestamine'!$E:$E)&gt;0,SUMIF('Puudete sisestamine'!$A:$A,$A39,'Puudete sisestamine'!$E:$E),"")</f>
      </c>
      <c r="J39" s="191">
        <f t="shared" si="0"/>
      </c>
    </row>
    <row r="40" spans="1:10" s="194" customFormat="1" ht="16.5" customHeight="1">
      <c r="A40" s="191">
        <v>34</v>
      </c>
      <c r="B40" s="192" t="str">
        <f>VLOOKUP($A40,Startlist!$B:$H,2,FALSE)</f>
        <v>2WS</v>
      </c>
      <c r="C40" s="193" t="str">
        <f>VLOOKUP($A40,Startlist!$B:$H,3,FALSE)</f>
        <v>Raul Aava</v>
      </c>
      <c r="D40" s="193" t="str">
        <f>VLOOKUP($A40,Startlist!$B:$H,4,FALSE)</f>
        <v>Kristjan Peegel</v>
      </c>
      <c r="E40" s="193" t="str">
        <f>VLOOKUP($A40,Startlist!$B:$H,7,FALSE)</f>
        <v>Honda Civic</v>
      </c>
      <c r="F40" s="192">
        <f>IF(SUMIF('Puudete sisestamine'!$A:$A,$A40,'Puudete sisestamine'!$B:$B)&gt;0,SUMIF('Puudete sisestamine'!$A:$A,$A40,'Puudete sisestamine'!$B:$B),"")</f>
      </c>
      <c r="G40" s="192">
        <f>IF(SUMIF('Puudete sisestamine'!$A:$A,$A40,'Puudete sisestamine'!$C:$C)&gt;0,SUMIF('Puudete sisestamine'!$A:$A,$A40,'Puudete sisestamine'!$C:$C),"")</f>
      </c>
      <c r="H40" s="192">
        <f>IF(SUMIF('Puudete sisestamine'!$A:$A,$A40,'Puudete sisestamine'!$D:$D)&gt;0,SUMIF('Puudete sisestamine'!$A:$A,$A40,'Puudete sisestamine'!$D:$D),"")</f>
      </c>
      <c r="I40" s="192">
        <f>IF(SUMIF('Puudete sisestamine'!$A:$A,$A40,'Puudete sisestamine'!$E:$E)&gt;0,SUMIF('Puudete sisestamine'!$A:$A,$A40,'Puudete sisestamine'!$E:$E),"")</f>
      </c>
      <c r="J40" s="191">
        <f t="shared" si="0"/>
      </c>
    </row>
    <row r="41" spans="1:10" s="194" customFormat="1" ht="16.5" customHeight="1">
      <c r="A41" s="191">
        <v>35</v>
      </c>
      <c r="B41" s="192" t="str">
        <f>VLOOKUP($A41,Startlist!$B:$H,2,FALSE)</f>
        <v>2WS</v>
      </c>
      <c r="C41" s="193" t="str">
        <f>VLOOKUP($A41,Startlist!$B:$H,3,FALSE)</f>
        <v>Kaspar Kasari</v>
      </c>
      <c r="D41" s="193" t="str">
        <f>VLOOKUP($A41,Startlist!$B:$H,4,FALSE)</f>
        <v>Jan Nolvak</v>
      </c>
      <c r="E41" s="193" t="str">
        <f>VLOOKUP($A41,Startlist!$B:$H,7,FALSE)</f>
        <v>Honda Civic Type R</v>
      </c>
      <c r="F41" s="192">
        <f>IF(SUMIF('Puudete sisestamine'!$A:$A,$A41,'Puudete sisestamine'!$B:$B)&gt;0,SUMIF('Puudete sisestamine'!$A:$A,$A41,'Puudete sisestamine'!$B:$B),"")</f>
      </c>
      <c r="G41" s="192">
        <f>IF(SUMIF('Puudete sisestamine'!$A:$A,$A41,'Puudete sisestamine'!$C:$C)&gt;0,SUMIF('Puudete sisestamine'!$A:$A,$A41,'Puudete sisestamine'!$C:$C),"")</f>
      </c>
      <c r="H41" s="192">
        <f>IF(SUMIF('Puudete sisestamine'!$A:$A,$A41,'Puudete sisestamine'!$D:$D)&gt;0,SUMIF('Puudete sisestamine'!$A:$A,$A41,'Puudete sisestamine'!$D:$D),"")</f>
      </c>
      <c r="I41" s="192">
        <f>IF(SUMIF('Puudete sisestamine'!$A:$A,$A41,'Puudete sisestamine'!$E:$E)&gt;0,SUMIF('Puudete sisestamine'!$A:$A,$A41,'Puudete sisestamine'!$E:$E),"")</f>
      </c>
      <c r="J41" s="191">
        <f t="shared" si="0"/>
      </c>
    </row>
    <row r="42" spans="1:10" s="194" customFormat="1" ht="16.5" customHeight="1">
      <c r="A42" s="191">
        <v>36</v>
      </c>
      <c r="B42" s="192" t="str">
        <f>VLOOKUP($A42,Startlist!$B:$H,2,FALSE)</f>
        <v>2WS</v>
      </c>
      <c r="C42" s="193" t="str">
        <f>VLOOKUP($A42,Startlist!$B:$H,3,FALSE)</f>
        <v>Silver Kütt</v>
      </c>
      <c r="D42" s="193" t="str">
        <f>VLOOKUP($A42,Startlist!$B:$H,4,FALSE)</f>
        <v>Onne Kütt</v>
      </c>
      <c r="E42" s="193" t="str">
        <f>VLOOKUP($A42,Startlist!$B:$H,7,FALSE)</f>
        <v>Honda Civic Type R</v>
      </c>
      <c r="F42" s="192">
        <f>IF(SUMIF('Puudete sisestamine'!$A:$A,$A42,'Puudete sisestamine'!$B:$B)&gt;0,SUMIF('Puudete sisestamine'!$A:$A,$A42,'Puudete sisestamine'!$B:$B),"")</f>
      </c>
      <c r="G42" s="192">
        <f>IF(SUMIF('Puudete sisestamine'!$A:$A,$A42,'Puudete sisestamine'!$C:$C)&gt;0,SUMIF('Puudete sisestamine'!$A:$A,$A42,'Puudete sisestamine'!$C:$C),"")</f>
      </c>
      <c r="H42" s="192">
        <f>IF(SUMIF('Puudete sisestamine'!$A:$A,$A42,'Puudete sisestamine'!$D:$D)&gt;0,SUMIF('Puudete sisestamine'!$A:$A,$A42,'Puudete sisestamine'!$D:$D),"")</f>
      </c>
      <c r="I42" s="192">
        <f>IF(SUMIF('Puudete sisestamine'!$A:$A,$A42,'Puudete sisestamine'!$E:$E)&gt;0,SUMIF('Puudete sisestamine'!$A:$A,$A42,'Puudete sisestamine'!$E:$E),"")</f>
      </c>
      <c r="J42" s="191">
        <f t="shared" si="0"/>
      </c>
    </row>
    <row r="43" spans="1:10" s="194" customFormat="1" ht="16.5" customHeight="1">
      <c r="A43" s="191">
        <v>37</v>
      </c>
      <c r="B43" s="192" t="str">
        <f>VLOOKUP($A43,Startlist!$B:$H,2,FALSE)</f>
        <v>2WS</v>
      </c>
      <c r="C43" s="193" t="str">
        <f>VLOOKUP($A43,Startlist!$B:$H,3,FALSE)</f>
        <v>Siim Nomme</v>
      </c>
      <c r="D43" s="193" t="str">
        <f>VLOOKUP($A43,Startlist!$B:$H,4,FALSE)</f>
        <v>Indrek Hioväin</v>
      </c>
      <c r="E43" s="193" t="str">
        <f>VLOOKUP($A43,Startlist!$B:$H,7,FALSE)</f>
        <v>Seat Ibiza Cupra</v>
      </c>
      <c r="F43" s="192">
        <f>IF(SUMIF('Puudete sisestamine'!$A:$A,$A43,'Puudete sisestamine'!$B:$B)&gt;0,SUMIF('Puudete sisestamine'!$A:$A,$A43,'Puudete sisestamine'!$B:$B),"")</f>
      </c>
      <c r="G43" s="192">
        <f>IF(SUMIF('Puudete sisestamine'!$A:$A,$A43,'Puudete sisestamine'!$C:$C)&gt;0,SUMIF('Puudete sisestamine'!$A:$A,$A43,'Puudete sisestamine'!$C:$C),"")</f>
      </c>
      <c r="H43" s="192">
        <f>IF(SUMIF('Puudete sisestamine'!$A:$A,$A43,'Puudete sisestamine'!$D:$D)&gt;0,SUMIF('Puudete sisestamine'!$A:$A,$A43,'Puudete sisestamine'!$D:$D),"")</f>
      </c>
      <c r="I43" s="192">
        <f>IF(SUMIF('Puudete sisestamine'!$A:$A,$A43,'Puudete sisestamine'!$E:$E)&gt;0,SUMIF('Puudete sisestamine'!$A:$A,$A43,'Puudete sisestamine'!$E:$E),"")</f>
      </c>
      <c r="J43" s="191">
        <f t="shared" si="0"/>
      </c>
    </row>
    <row r="44" spans="1:10" s="194" customFormat="1" ht="16.5" customHeight="1">
      <c r="A44" s="191">
        <v>38</v>
      </c>
      <c r="B44" s="192" t="str">
        <f>VLOOKUP($A44,Startlist!$B:$H,2,FALSE)</f>
        <v>2WS</v>
      </c>
      <c r="C44" s="193" t="str">
        <f>VLOOKUP($A44,Startlist!$B:$H,3,FALSE)</f>
        <v>Daniel Ling</v>
      </c>
      <c r="D44" s="193" t="str">
        <f>VLOOKUP($A44,Startlist!$B:$H,4,FALSE)</f>
        <v>Madis Kümmel</v>
      </c>
      <c r="E44" s="193" t="str">
        <f>VLOOKUP($A44,Startlist!$B:$H,7,FALSE)</f>
        <v>BMW 320</v>
      </c>
      <c r="F44" s="192">
        <f>IF(SUMIF('Puudete sisestamine'!$A:$A,$A44,'Puudete sisestamine'!$B:$B)&gt;0,SUMIF('Puudete sisestamine'!$A:$A,$A44,'Puudete sisestamine'!$B:$B),"")</f>
      </c>
      <c r="G44" s="192">
        <f>IF(SUMIF('Puudete sisestamine'!$A:$A,$A44,'Puudete sisestamine'!$C:$C)&gt;0,SUMIF('Puudete sisestamine'!$A:$A,$A44,'Puudete sisestamine'!$C:$C),"")</f>
      </c>
      <c r="H44" s="192">
        <f>IF(SUMIF('Puudete sisestamine'!$A:$A,$A44,'Puudete sisestamine'!$D:$D)&gt;0,SUMIF('Puudete sisestamine'!$A:$A,$A44,'Puudete sisestamine'!$D:$D),"")</f>
      </c>
      <c r="I44" s="192">
        <f>IF(SUMIF('Puudete sisestamine'!$A:$A,$A44,'Puudete sisestamine'!$E:$E)&gt;0,SUMIF('Puudete sisestamine'!$A:$A,$A44,'Puudete sisestamine'!$E:$E),"")</f>
      </c>
      <c r="J44" s="191">
        <f t="shared" si="0"/>
      </c>
    </row>
    <row r="45" spans="1:10" s="194" customFormat="1" ht="16.5" customHeight="1">
      <c r="A45" s="191">
        <v>39</v>
      </c>
      <c r="B45" s="192" t="str">
        <f>VLOOKUP($A45,Startlist!$B:$H,2,FALSE)</f>
        <v>J16</v>
      </c>
      <c r="C45" s="193" t="str">
        <f>VLOOKUP($A45,Startlist!$B:$H,3,FALSE)</f>
        <v>Jaspar Vaher</v>
      </c>
      <c r="D45" s="193" t="str">
        <f>VLOOKUP($A45,Startlist!$B:$H,4,FALSE)</f>
        <v>Avo Vaher</v>
      </c>
      <c r="E45" s="193" t="str">
        <f>VLOOKUP($A45,Startlist!$B:$H,7,FALSE)</f>
        <v>Honda Civic</v>
      </c>
      <c r="F45" s="192">
        <f>IF(SUMIF('Puudete sisestamine'!$A:$A,$A45,'Puudete sisestamine'!$B:$B)&gt;0,SUMIF('Puudete sisestamine'!$A:$A,$A45,'Puudete sisestamine'!$B:$B),"")</f>
      </c>
      <c r="G45" s="192">
        <f>IF(SUMIF('Puudete sisestamine'!$A:$A,$A45,'Puudete sisestamine'!$C:$C)&gt;0,SUMIF('Puudete sisestamine'!$A:$A,$A45,'Puudete sisestamine'!$C:$C),"")</f>
      </c>
      <c r="H45" s="192">
        <f>IF(SUMIF('Puudete sisestamine'!$A:$A,$A45,'Puudete sisestamine'!$D:$D)&gt;0,SUMIF('Puudete sisestamine'!$A:$A,$A45,'Puudete sisestamine'!$D:$D),"")</f>
      </c>
      <c r="I45" s="192">
        <f>IF(SUMIF('Puudete sisestamine'!$A:$A,$A45,'Puudete sisestamine'!$E:$E)&gt;0,SUMIF('Puudete sisestamine'!$A:$A,$A45,'Puudete sisestamine'!$E:$E),"")</f>
      </c>
      <c r="J45" s="191">
        <f t="shared" si="0"/>
      </c>
    </row>
    <row r="46" spans="1:10" s="194" customFormat="1" ht="16.5" customHeight="1">
      <c r="A46" s="191">
        <v>40</v>
      </c>
      <c r="B46" s="192" t="str">
        <f>VLOOKUP($A46,Startlist!$B:$H,2,FALSE)</f>
        <v>2WV</v>
      </c>
      <c r="C46" s="193" t="str">
        <f>VLOOKUP($A46,Startlist!$B:$H,3,FALSE)</f>
        <v>Joosep Mäe</v>
      </c>
      <c r="D46" s="193" t="str">
        <f>VLOOKUP($A46,Startlist!$B:$H,4,FALSE)</f>
        <v>Mikk Volmsen</v>
      </c>
      <c r="E46" s="193" t="str">
        <f>VLOOKUP($A46,Startlist!$B:$H,7,FALSE)</f>
        <v>Audi A3</v>
      </c>
      <c r="F46" s="192">
        <f>IF(SUMIF('Puudete sisestamine'!$A:$A,$A46,'Puudete sisestamine'!$B:$B)&gt;0,SUMIF('Puudete sisestamine'!$A:$A,$A46,'Puudete sisestamine'!$B:$B),"")</f>
      </c>
      <c r="G46" s="192">
        <f>IF(SUMIF('Puudete sisestamine'!$A:$A,$A46,'Puudete sisestamine'!$C:$C)&gt;0,SUMIF('Puudete sisestamine'!$A:$A,$A46,'Puudete sisestamine'!$C:$C),"")</f>
      </c>
      <c r="H46" s="192">
        <f>IF(SUMIF('Puudete sisestamine'!$A:$A,$A46,'Puudete sisestamine'!$D:$D)&gt;0,SUMIF('Puudete sisestamine'!$A:$A,$A46,'Puudete sisestamine'!$D:$D),"")</f>
      </c>
      <c r="I46" s="192">
        <f>IF(SUMIF('Puudete sisestamine'!$A:$A,$A46,'Puudete sisestamine'!$E:$E)&gt;0,SUMIF('Puudete sisestamine'!$A:$A,$A46,'Puudete sisestamine'!$E:$E),"")</f>
      </c>
      <c r="J46" s="191">
        <f t="shared" si="0"/>
      </c>
    </row>
    <row r="47" spans="1:10" s="194" customFormat="1" ht="16.5" customHeight="1">
      <c r="A47" s="191">
        <v>41</v>
      </c>
      <c r="B47" s="192" t="str">
        <f>VLOOKUP($A47,Startlist!$B:$H,2,FALSE)</f>
        <v>2WV</v>
      </c>
      <c r="C47" s="193" t="str">
        <f>VLOOKUP($A47,Startlist!$B:$H,3,FALSE)</f>
        <v>Raivo Poom</v>
      </c>
      <c r="D47" s="193" t="str">
        <f>VLOOKUP($A47,Startlist!$B:$H,4,FALSE)</f>
        <v>Kadri Vahur</v>
      </c>
      <c r="E47" s="193" t="str">
        <f>VLOOKUP($A47,Startlist!$B:$H,7,FALSE)</f>
        <v>Lada Samara</v>
      </c>
      <c r="F47" s="192">
        <f>IF(SUMIF('Puudete sisestamine'!$A:$A,$A47,'Puudete sisestamine'!$B:$B)&gt;0,SUMIF('Puudete sisestamine'!$A:$A,$A47,'Puudete sisestamine'!$B:$B),"")</f>
      </c>
      <c r="G47" s="192">
        <f>IF(SUMIF('Puudete sisestamine'!$A:$A,$A47,'Puudete sisestamine'!$C:$C)&gt;0,SUMIF('Puudete sisestamine'!$A:$A,$A47,'Puudete sisestamine'!$C:$C),"")</f>
      </c>
      <c r="H47" s="192">
        <f>IF(SUMIF('Puudete sisestamine'!$A:$A,$A47,'Puudete sisestamine'!$D:$D)&gt;0,SUMIF('Puudete sisestamine'!$A:$A,$A47,'Puudete sisestamine'!$D:$D),"")</f>
      </c>
      <c r="I47" s="192">
        <f>IF(SUMIF('Puudete sisestamine'!$A:$A,$A47,'Puudete sisestamine'!$E:$E)&gt;0,SUMIF('Puudete sisestamine'!$A:$A,$A47,'Puudete sisestamine'!$E:$E),"")</f>
      </c>
      <c r="J47" s="191">
        <f t="shared" si="0"/>
      </c>
    </row>
    <row r="48" spans="1:10" s="194" customFormat="1" ht="16.5" customHeight="1">
      <c r="A48" s="191">
        <v>42</v>
      </c>
      <c r="B48" s="192" t="str">
        <f>VLOOKUP($A48,Startlist!$B:$H,2,FALSE)</f>
        <v>2WV</v>
      </c>
      <c r="C48" s="193" t="str">
        <f>VLOOKUP($A48,Startlist!$B:$H,3,FALSE)</f>
        <v>Magnus Lepp</v>
      </c>
      <c r="D48" s="193" t="str">
        <f>VLOOKUP($A48,Startlist!$B:$H,4,FALSE)</f>
        <v>Maria Trave</v>
      </c>
      <c r="E48" s="193" t="str">
        <f>VLOOKUP($A48,Startlist!$B:$H,7,FALSE)</f>
        <v>Honda Civic</v>
      </c>
      <c r="F48" s="192">
        <f>IF(SUMIF('Puudete sisestamine'!$A:$A,$A48,'Puudete sisestamine'!$B:$B)&gt;0,SUMIF('Puudete sisestamine'!$A:$A,$A48,'Puudete sisestamine'!$B:$B),"")</f>
      </c>
      <c r="G48" s="192">
        <f>IF(SUMIF('Puudete sisestamine'!$A:$A,$A48,'Puudete sisestamine'!$C:$C)&gt;0,SUMIF('Puudete sisestamine'!$A:$A,$A48,'Puudete sisestamine'!$C:$C),"")</f>
      </c>
      <c r="H48" s="192">
        <f>IF(SUMIF('Puudete sisestamine'!$A:$A,$A48,'Puudete sisestamine'!$D:$D)&gt;0,SUMIF('Puudete sisestamine'!$A:$A,$A48,'Puudete sisestamine'!$D:$D),"")</f>
        <v>10</v>
      </c>
      <c r="I48" s="192">
        <f>IF(SUMIF('Puudete sisestamine'!$A:$A,$A48,'Puudete sisestamine'!$E:$E)&gt;0,SUMIF('Puudete sisestamine'!$A:$A,$A48,'Puudete sisestamine'!$E:$E),"")</f>
        <v>10</v>
      </c>
      <c r="J48" s="191" t="str">
        <f t="shared" si="0"/>
        <v>0:20</v>
      </c>
    </row>
    <row r="49" spans="1:10" s="194" customFormat="1" ht="16.5" customHeight="1">
      <c r="A49" s="191">
        <v>43</v>
      </c>
      <c r="B49" s="192" t="str">
        <f>VLOOKUP($A49,Startlist!$B:$H,2,FALSE)</f>
        <v>SU</v>
      </c>
      <c r="C49" s="193" t="str">
        <f>VLOOKUP($A49,Startlist!$B:$H,3,FALSE)</f>
        <v>Egert Jakobi</v>
      </c>
      <c r="D49" s="193" t="str">
        <f>VLOOKUP($A49,Startlist!$B:$H,4,FALSE)</f>
        <v>Bruno Jakobi</v>
      </c>
      <c r="E49" s="193" t="str">
        <f>VLOOKUP($A49,Startlist!$B:$H,7,FALSE)</f>
        <v>Vaz 2105</v>
      </c>
      <c r="F49" s="192">
        <f>IF(SUMIF('Puudete sisestamine'!$A:$A,$A49,'Puudete sisestamine'!$B:$B)&gt;0,SUMIF('Puudete sisestamine'!$A:$A,$A49,'Puudete sisestamine'!$B:$B),"")</f>
      </c>
      <c r="G49" s="192">
        <f>IF(SUMIF('Puudete sisestamine'!$A:$A,$A49,'Puudete sisestamine'!$C:$C)&gt;0,SUMIF('Puudete sisestamine'!$A:$A,$A49,'Puudete sisestamine'!$C:$C),"")</f>
      </c>
      <c r="H49" s="192">
        <f>IF(SUMIF('Puudete sisestamine'!$A:$A,$A49,'Puudete sisestamine'!$D:$D)&gt;0,SUMIF('Puudete sisestamine'!$A:$A,$A49,'Puudete sisestamine'!$D:$D),"")</f>
      </c>
      <c r="I49" s="192">
        <f>IF(SUMIF('Puudete sisestamine'!$A:$A,$A49,'Puudete sisestamine'!$E:$E)&gt;0,SUMIF('Puudete sisestamine'!$A:$A,$A49,'Puudete sisestamine'!$E:$E),"")</f>
      </c>
      <c r="J49" s="191">
        <f t="shared" si="0"/>
      </c>
    </row>
    <row r="50" spans="1:10" s="194" customFormat="1" ht="16.5" customHeight="1">
      <c r="A50" s="191">
        <v>44</v>
      </c>
      <c r="B50" s="192" t="str">
        <f>VLOOKUP($A50,Startlist!$B:$H,2,FALSE)</f>
        <v>SU</v>
      </c>
      <c r="C50" s="193" t="str">
        <f>VLOOKUP($A50,Startlist!$B:$H,3,FALSE)</f>
        <v>Ott Nootre</v>
      </c>
      <c r="D50" s="193" t="str">
        <f>VLOOKUP($A50,Startlist!$B:$H,4,FALSE)</f>
        <v>Harri Jogisalu</v>
      </c>
      <c r="E50" s="193" t="str">
        <f>VLOOKUP($A50,Startlist!$B:$H,7,FALSE)</f>
        <v>Vaz 2105</v>
      </c>
      <c r="F50" s="192">
        <f>IF(SUMIF('Puudete sisestamine'!$A:$A,$A50,'Puudete sisestamine'!$B:$B)&gt;0,SUMIF('Puudete sisestamine'!$A:$A,$A50,'Puudete sisestamine'!$B:$B),"")</f>
      </c>
      <c r="G50" s="192">
        <f>IF(SUMIF('Puudete sisestamine'!$A:$A,$A50,'Puudete sisestamine'!$C:$C)&gt;0,SUMIF('Puudete sisestamine'!$A:$A,$A50,'Puudete sisestamine'!$C:$C),"")</f>
      </c>
      <c r="H50" s="192">
        <f>IF(SUMIF('Puudete sisestamine'!$A:$A,$A50,'Puudete sisestamine'!$D:$D)&gt;0,SUMIF('Puudete sisestamine'!$A:$A,$A50,'Puudete sisestamine'!$D:$D),"")</f>
        <v>20</v>
      </c>
      <c r="I50" s="192">
        <f>IF(SUMIF('Puudete sisestamine'!$A:$A,$A50,'Puudete sisestamine'!$E:$E)&gt;0,SUMIF('Puudete sisestamine'!$A:$A,$A50,'Puudete sisestamine'!$E:$E),"")</f>
      </c>
      <c r="J50" s="191" t="str">
        <f t="shared" si="0"/>
        <v>0:20</v>
      </c>
    </row>
    <row r="51" spans="1:10" s="194" customFormat="1" ht="16.5" customHeight="1">
      <c r="A51" s="191">
        <v>45</v>
      </c>
      <c r="B51" s="192" t="str">
        <f>VLOOKUP($A51,Startlist!$B:$H,2,FALSE)</f>
        <v>2WV</v>
      </c>
      <c r="C51" s="193" t="str">
        <f>VLOOKUP($A51,Startlist!$B:$H,3,FALSE)</f>
        <v>Priit Kallas</v>
      </c>
      <c r="D51" s="193" t="str">
        <f>VLOOKUP($A51,Startlist!$B:$H,4,FALSE)</f>
        <v>Laura Asu</v>
      </c>
      <c r="E51" s="193" t="str">
        <f>VLOOKUP($A51,Startlist!$B:$H,7,FALSE)</f>
        <v>BMW 318IS</v>
      </c>
      <c r="F51" s="192">
        <f>IF(SUMIF('Puudete sisestamine'!$A:$A,$A51,'Puudete sisestamine'!$B:$B)&gt;0,SUMIF('Puudete sisestamine'!$A:$A,$A51,'Puudete sisestamine'!$B:$B),"")</f>
      </c>
      <c r="G51" s="192">
        <f>IF(SUMIF('Puudete sisestamine'!$A:$A,$A51,'Puudete sisestamine'!$C:$C)&gt;0,SUMIF('Puudete sisestamine'!$A:$A,$A51,'Puudete sisestamine'!$C:$C),"")</f>
      </c>
      <c r="H51" s="192">
        <f>IF(SUMIF('Puudete sisestamine'!$A:$A,$A51,'Puudete sisestamine'!$D:$D)&gt;0,SUMIF('Puudete sisestamine'!$A:$A,$A51,'Puudete sisestamine'!$D:$D),"")</f>
        <v>10</v>
      </c>
      <c r="I51" s="192">
        <f>IF(SUMIF('Puudete sisestamine'!$A:$A,$A51,'Puudete sisestamine'!$E:$E)&gt;0,SUMIF('Puudete sisestamine'!$A:$A,$A51,'Puudete sisestamine'!$E:$E),"")</f>
      </c>
      <c r="J51" s="191" t="str">
        <f t="shared" si="0"/>
        <v>0:10</v>
      </c>
    </row>
    <row r="52" spans="1:10" s="194" customFormat="1" ht="16.5" customHeight="1">
      <c r="A52" s="191">
        <v>46</v>
      </c>
      <c r="B52" s="192" t="str">
        <f>VLOOKUP($A52,Startlist!$B:$H,2,FALSE)</f>
        <v>J18</v>
      </c>
      <c r="C52" s="193" t="str">
        <f>VLOOKUP($A52,Startlist!$B:$H,3,FALSE)</f>
        <v>Pranko Korgesaar</v>
      </c>
      <c r="D52" s="193" t="str">
        <f>VLOOKUP($A52,Startlist!$B:$H,4,FALSE)</f>
        <v>Priit Korgesaar</v>
      </c>
      <c r="E52" s="193" t="str">
        <f>VLOOKUP($A52,Startlist!$B:$H,7,FALSE)</f>
        <v>BMW 316I</v>
      </c>
      <c r="F52" s="192">
        <f>IF(SUMIF('Puudete sisestamine'!$A:$A,$A52,'Puudete sisestamine'!$B:$B)&gt;0,SUMIF('Puudete sisestamine'!$A:$A,$A52,'Puudete sisestamine'!$B:$B),"")</f>
      </c>
      <c r="G52" s="192">
        <f>IF(SUMIF('Puudete sisestamine'!$A:$A,$A52,'Puudete sisestamine'!$C:$C)&gt;0,SUMIF('Puudete sisestamine'!$A:$A,$A52,'Puudete sisestamine'!$C:$C),"")</f>
      </c>
      <c r="H52" s="192">
        <f>IF(SUMIF('Puudete sisestamine'!$A:$A,$A52,'Puudete sisestamine'!$D:$D)&gt;0,SUMIF('Puudete sisestamine'!$A:$A,$A52,'Puudete sisestamine'!$D:$D),"")</f>
      </c>
      <c r="I52" s="192">
        <f>IF(SUMIF('Puudete sisestamine'!$A:$A,$A52,'Puudete sisestamine'!$E:$E)&gt;0,SUMIF('Puudete sisestamine'!$A:$A,$A52,'Puudete sisestamine'!$E:$E),"")</f>
      </c>
      <c r="J52" s="191">
        <f t="shared" si="0"/>
      </c>
    </row>
    <row r="53" spans="1:10" s="194" customFormat="1" ht="16.5" customHeight="1">
      <c r="A53" s="191">
        <v>47</v>
      </c>
      <c r="B53" s="192" t="str">
        <f>VLOOKUP($A53,Startlist!$B:$H,2,FALSE)</f>
        <v>2WS</v>
      </c>
      <c r="C53" s="193" t="str">
        <f>VLOOKUP($A53,Startlist!$B:$H,3,FALSE)</f>
        <v>Patrick Madar</v>
      </c>
      <c r="D53" s="193" t="str">
        <f>VLOOKUP($A53,Startlist!$B:$H,4,FALSE)</f>
        <v>Tiina Kaldma</v>
      </c>
      <c r="E53" s="193" t="str">
        <f>VLOOKUP($A53,Startlist!$B:$H,7,FALSE)</f>
        <v>Renault Clio</v>
      </c>
      <c r="F53" s="192">
        <f>IF(SUMIF('Puudete sisestamine'!$A:$A,$A53,'Puudete sisestamine'!$B:$B)&gt;0,SUMIF('Puudete sisestamine'!$A:$A,$A53,'Puudete sisestamine'!$B:$B),"")</f>
      </c>
      <c r="G53" s="192">
        <f>IF(SUMIF('Puudete sisestamine'!$A:$A,$A53,'Puudete sisestamine'!$C:$C)&gt;0,SUMIF('Puudete sisestamine'!$A:$A,$A53,'Puudete sisestamine'!$C:$C),"")</f>
      </c>
      <c r="H53" s="192">
        <f>IF(SUMIF('Puudete sisestamine'!$A:$A,$A53,'Puudete sisestamine'!$D:$D)&gt;0,SUMIF('Puudete sisestamine'!$A:$A,$A53,'Puudete sisestamine'!$D:$D),"")</f>
      </c>
      <c r="I53" s="192">
        <f>IF(SUMIF('Puudete sisestamine'!$A:$A,$A53,'Puudete sisestamine'!$E:$E)&gt;0,SUMIF('Puudete sisestamine'!$A:$A,$A53,'Puudete sisestamine'!$E:$E),"")</f>
      </c>
      <c r="J53" s="191">
        <f t="shared" si="0"/>
      </c>
    </row>
    <row r="54" spans="1:10" s="194" customFormat="1" ht="16.5" customHeight="1">
      <c r="A54" s="191">
        <v>48</v>
      </c>
      <c r="B54" s="192" t="str">
        <f>VLOOKUP($A54,Startlist!$B:$H,2,FALSE)</f>
        <v>2WS</v>
      </c>
      <c r="C54" s="193" t="str">
        <f>VLOOKUP($A54,Startlist!$B:$H,3,FALSE)</f>
        <v>Peeter Tammoja</v>
      </c>
      <c r="D54" s="193" t="str">
        <f>VLOOKUP($A54,Startlist!$B:$H,4,FALSE)</f>
        <v>Janno Tapo</v>
      </c>
      <c r="E54" s="193" t="str">
        <f>VLOOKUP($A54,Startlist!$B:$H,7,FALSE)</f>
        <v>Seat Ibiza Cupra</v>
      </c>
      <c r="F54" s="192">
        <f>IF(SUMIF('Puudete sisestamine'!$A:$A,$A54,'Puudete sisestamine'!$B:$B)&gt;0,SUMIF('Puudete sisestamine'!$A:$A,$A54,'Puudete sisestamine'!$B:$B),"")</f>
        <v>10</v>
      </c>
      <c r="G54" s="192">
        <f>IF(SUMIF('Puudete sisestamine'!$A:$A,$A54,'Puudete sisestamine'!$C:$C)&gt;0,SUMIF('Puudete sisestamine'!$A:$A,$A54,'Puudete sisestamine'!$C:$C),"")</f>
        <v>20</v>
      </c>
      <c r="H54" s="192">
        <f>IF(SUMIF('Puudete sisestamine'!$A:$A,$A54,'Puudete sisestamine'!$D:$D)&gt;0,SUMIF('Puudete sisestamine'!$A:$A,$A54,'Puudete sisestamine'!$D:$D),"")</f>
      </c>
      <c r="I54" s="192">
        <f>IF(SUMIF('Puudete sisestamine'!$A:$A,$A54,'Puudete sisestamine'!$E:$E)&gt;0,SUMIF('Puudete sisestamine'!$A:$A,$A54,'Puudete sisestamine'!$E:$E),"")</f>
      </c>
      <c r="J54" s="191" t="str">
        <f t="shared" si="0"/>
        <v>0:30</v>
      </c>
    </row>
    <row r="55" spans="1:10" s="194" customFormat="1" ht="16.5" customHeight="1">
      <c r="A55" s="191">
        <v>49</v>
      </c>
      <c r="B55" s="192" t="str">
        <f>VLOOKUP($A55,Startlist!$B:$H,2,FALSE)</f>
        <v>2WN</v>
      </c>
      <c r="C55" s="193" t="str">
        <f>VLOOKUP($A55,Startlist!$B:$H,3,FALSE)</f>
        <v>Annika Vänt</v>
      </c>
      <c r="D55" s="193" t="str">
        <f>VLOOKUP($A55,Startlist!$B:$H,4,FALSE)</f>
        <v>ARGO SEPP</v>
      </c>
      <c r="E55" s="193" t="str">
        <f>VLOOKUP($A55,Startlist!$B:$H,7,FALSE)</f>
        <v>FORD FIESTA</v>
      </c>
      <c r="F55" s="192">
        <f>IF(SUMIF('Puudete sisestamine'!$A:$A,$A55,'Puudete sisestamine'!$B:$B)&gt;0,SUMIF('Puudete sisestamine'!$A:$A,$A55,'Puudete sisestamine'!$B:$B),"")</f>
      </c>
      <c r="G55" s="192">
        <f>IF(SUMIF('Puudete sisestamine'!$A:$A,$A55,'Puudete sisestamine'!$C:$C)&gt;0,SUMIF('Puudete sisestamine'!$A:$A,$A55,'Puudete sisestamine'!$C:$C),"")</f>
      </c>
      <c r="H55" s="192">
        <f>IF(SUMIF('Puudete sisestamine'!$A:$A,$A55,'Puudete sisestamine'!$D:$D)&gt;0,SUMIF('Puudete sisestamine'!$A:$A,$A55,'Puudete sisestamine'!$D:$D),"")</f>
      </c>
      <c r="I55" s="192">
        <f>IF(SUMIF('Puudete sisestamine'!$A:$A,$A55,'Puudete sisestamine'!$E:$E)&gt;0,SUMIF('Puudete sisestamine'!$A:$A,$A55,'Puudete sisestamine'!$E:$E),"")</f>
      </c>
      <c r="J55" s="191">
        <f t="shared" si="0"/>
      </c>
    </row>
    <row r="56" spans="1:10" s="194" customFormat="1" ht="16.5" customHeight="1">
      <c r="A56" s="191">
        <v>50</v>
      </c>
      <c r="B56" s="192" t="str">
        <f>VLOOKUP($A56,Startlist!$B:$H,2,FALSE)</f>
        <v>2WS</v>
      </c>
      <c r="C56" s="193" t="str">
        <f>VLOOKUP($A56,Startlist!$B:$H,3,FALSE)</f>
        <v>Kaspar Kibuspuu</v>
      </c>
      <c r="D56" s="193" t="str">
        <f>VLOOKUP($A56,Startlist!$B:$H,4,FALSE)</f>
        <v>Georg.Matis Heinsoo</v>
      </c>
      <c r="E56" s="193" t="str">
        <f>VLOOKUP($A56,Startlist!$B:$H,7,FALSE)</f>
        <v>BMW</v>
      </c>
      <c r="F56" s="192">
        <f>IF(SUMIF('Puudete sisestamine'!$A:$A,$A56,'Puudete sisestamine'!$B:$B)&gt;0,SUMIF('Puudete sisestamine'!$A:$A,$A56,'Puudete sisestamine'!$B:$B),"")</f>
      </c>
      <c r="G56" s="192">
        <f>IF(SUMIF('Puudete sisestamine'!$A:$A,$A56,'Puudete sisestamine'!$C:$C)&gt;0,SUMIF('Puudete sisestamine'!$A:$A,$A56,'Puudete sisestamine'!$C:$C),"")</f>
      </c>
      <c r="H56" s="192">
        <f>IF(SUMIF('Puudete sisestamine'!$A:$A,$A56,'Puudete sisestamine'!$D:$D)&gt;0,SUMIF('Puudete sisestamine'!$A:$A,$A56,'Puudete sisestamine'!$D:$D),"")</f>
      </c>
      <c r="I56" s="192">
        <f>IF(SUMIF('Puudete sisestamine'!$A:$A,$A56,'Puudete sisestamine'!$E:$E)&gt;0,SUMIF('Puudete sisestamine'!$A:$A,$A56,'Puudete sisestamine'!$E:$E),"")</f>
      </c>
      <c r="J56" s="191">
        <f t="shared" si="0"/>
      </c>
    </row>
    <row r="57" spans="1:10" s="194" customFormat="1" ht="16.5" customHeight="1">
      <c r="A57" s="191">
        <v>51</v>
      </c>
      <c r="B57" s="192" t="str">
        <f>VLOOKUP($A57,Startlist!$B:$H,2,FALSE)</f>
        <v>2WS</v>
      </c>
      <c r="C57" s="193" t="str">
        <f>VLOOKUP($A57,Startlist!$B:$H,3,FALSE)</f>
        <v>Kaspar Kark</v>
      </c>
      <c r="D57" s="193" t="str">
        <f>VLOOKUP($A57,Startlist!$B:$H,4,FALSE)</f>
        <v>Martin Müganen</v>
      </c>
      <c r="E57" s="193" t="str">
        <f>VLOOKUP($A57,Startlist!$B:$H,7,FALSE)</f>
        <v>BMW 325</v>
      </c>
      <c r="F57" s="192">
        <f>IF(SUMIF('Puudete sisestamine'!$A:$A,$A57,'Puudete sisestamine'!$B:$B)&gt;0,SUMIF('Puudete sisestamine'!$A:$A,$A57,'Puudete sisestamine'!$B:$B),"")</f>
      </c>
      <c r="G57" s="192">
        <f>IF(SUMIF('Puudete sisestamine'!$A:$A,$A57,'Puudete sisestamine'!$C:$C)&gt;0,SUMIF('Puudete sisestamine'!$A:$A,$A57,'Puudete sisestamine'!$C:$C),"")</f>
      </c>
      <c r="H57" s="192">
        <f>IF(SUMIF('Puudete sisestamine'!$A:$A,$A57,'Puudete sisestamine'!$D:$D)&gt;0,SUMIF('Puudete sisestamine'!$A:$A,$A57,'Puudete sisestamine'!$D:$D),"")</f>
      </c>
      <c r="I57" s="192">
        <f>IF(SUMIF('Puudete sisestamine'!$A:$A,$A57,'Puudete sisestamine'!$E:$E)&gt;0,SUMIF('Puudete sisestamine'!$A:$A,$A57,'Puudete sisestamine'!$E:$E),"")</f>
        <v>10</v>
      </c>
      <c r="J57" s="191" t="str">
        <f t="shared" si="0"/>
        <v>0:10</v>
      </c>
    </row>
    <row r="58" spans="1:10" s="194" customFormat="1" ht="16.5" customHeight="1">
      <c r="A58" s="191">
        <v>52</v>
      </c>
      <c r="B58" s="192" t="str">
        <f>VLOOKUP($A58,Startlist!$B:$H,2,FALSE)</f>
        <v>2WS</v>
      </c>
      <c r="C58" s="193" t="str">
        <f>VLOOKUP($A58,Startlist!$B:$H,3,FALSE)</f>
        <v>Märt Saanküll</v>
      </c>
      <c r="D58" s="193" t="str">
        <f>VLOOKUP($A58,Startlist!$B:$H,4,FALSE)</f>
        <v>Igor Traut</v>
      </c>
      <c r="E58" s="193" t="str">
        <f>VLOOKUP($A58,Startlist!$B:$H,7,FALSE)</f>
        <v>Honda Civic Type R</v>
      </c>
      <c r="F58" s="192">
        <f>IF(SUMIF('Puudete sisestamine'!$A:$A,$A58,'Puudete sisestamine'!$B:$B)&gt;0,SUMIF('Puudete sisestamine'!$A:$A,$A58,'Puudete sisestamine'!$B:$B),"")</f>
      </c>
      <c r="G58" s="192">
        <f>IF(SUMIF('Puudete sisestamine'!$A:$A,$A58,'Puudete sisestamine'!$C:$C)&gt;0,SUMIF('Puudete sisestamine'!$A:$A,$A58,'Puudete sisestamine'!$C:$C),"")</f>
      </c>
      <c r="H58" s="192">
        <f>IF(SUMIF('Puudete sisestamine'!$A:$A,$A58,'Puudete sisestamine'!$D:$D)&gt;0,SUMIF('Puudete sisestamine'!$A:$A,$A58,'Puudete sisestamine'!$D:$D),"")</f>
      </c>
      <c r="I58" s="192">
        <f>IF(SUMIF('Puudete sisestamine'!$A:$A,$A58,'Puudete sisestamine'!$E:$E)&gt;0,SUMIF('Puudete sisestamine'!$A:$A,$A58,'Puudete sisestamine'!$E:$E),"")</f>
      </c>
      <c r="J58" s="191">
        <f t="shared" si="0"/>
      </c>
    </row>
    <row r="59" spans="1:10" s="194" customFormat="1" ht="16.5" customHeight="1">
      <c r="A59" s="191">
        <v>53</v>
      </c>
      <c r="B59" s="192" t="str">
        <f>VLOOKUP($A59,Startlist!$B:$H,2,FALSE)</f>
        <v>2WN</v>
      </c>
      <c r="C59" s="193" t="str">
        <f>VLOOKUP($A59,Startlist!$B:$H,3,FALSE)</f>
        <v>Aira Lepp</v>
      </c>
      <c r="D59" s="193" t="str">
        <f>VLOOKUP($A59,Startlist!$B:$H,4,FALSE)</f>
        <v>Ain Lepp</v>
      </c>
      <c r="E59" s="193" t="str">
        <f>VLOOKUP($A59,Startlist!$B:$H,7,FALSE)</f>
        <v>Nissan Sunny</v>
      </c>
      <c r="F59" s="192">
        <f>IF(SUMIF('Puudete sisestamine'!$A:$A,$A59,'Puudete sisestamine'!$B:$B)&gt;0,SUMIF('Puudete sisestamine'!$A:$A,$A59,'Puudete sisestamine'!$B:$B),"")</f>
      </c>
      <c r="G59" s="192">
        <f>IF(SUMIF('Puudete sisestamine'!$A:$A,$A59,'Puudete sisestamine'!$C:$C)&gt;0,SUMIF('Puudete sisestamine'!$A:$A,$A59,'Puudete sisestamine'!$C:$C),"")</f>
      </c>
      <c r="H59" s="192">
        <f>IF(SUMIF('Puudete sisestamine'!$A:$A,$A59,'Puudete sisestamine'!$D:$D)&gt;0,SUMIF('Puudete sisestamine'!$A:$A,$A59,'Puudete sisestamine'!$D:$D),"")</f>
      </c>
      <c r="I59" s="192">
        <f>IF(SUMIF('Puudete sisestamine'!$A:$A,$A59,'Puudete sisestamine'!$E:$E)&gt;0,SUMIF('Puudete sisestamine'!$A:$A,$A59,'Puudete sisestamine'!$E:$E),"")</f>
      </c>
      <c r="J59" s="191">
        <f t="shared" si="0"/>
      </c>
    </row>
    <row r="60" spans="1:10" s="194" customFormat="1" ht="16.5" customHeight="1">
      <c r="A60" s="191">
        <v>54</v>
      </c>
      <c r="B60" s="192" t="str">
        <f>VLOOKUP($A60,Startlist!$B:$H,2,FALSE)</f>
        <v>2WN</v>
      </c>
      <c r="C60" s="193" t="str">
        <f>VLOOKUP($A60,Startlist!$B:$H,3,FALSE)</f>
        <v>Tiina Erbach</v>
      </c>
      <c r="D60" s="193" t="str">
        <f>VLOOKUP($A60,Startlist!$B:$H,4,FALSE)</f>
        <v>Nele Jalakas</v>
      </c>
      <c r="E60" s="193" t="str">
        <f>VLOOKUP($A60,Startlist!$B:$H,7,FALSE)</f>
        <v>VW Golf</v>
      </c>
      <c r="F60" s="192">
        <f>IF(SUMIF('Puudete sisestamine'!$A:$A,$A60,'Puudete sisestamine'!$B:$B)&gt;0,SUMIF('Puudete sisestamine'!$A:$A,$A60,'Puudete sisestamine'!$B:$B),"")</f>
      </c>
      <c r="G60" s="192">
        <f>IF(SUMIF('Puudete sisestamine'!$A:$A,$A60,'Puudete sisestamine'!$C:$C)&gt;0,SUMIF('Puudete sisestamine'!$A:$A,$A60,'Puudete sisestamine'!$C:$C),"")</f>
      </c>
      <c r="H60" s="192">
        <f>IF(SUMIF('Puudete sisestamine'!$A:$A,$A60,'Puudete sisestamine'!$D:$D)&gt;0,SUMIF('Puudete sisestamine'!$A:$A,$A60,'Puudete sisestamine'!$D:$D),"")</f>
      </c>
      <c r="I60" s="192">
        <f>IF(SUMIF('Puudete sisestamine'!$A:$A,$A60,'Puudete sisestamine'!$E:$E)&gt;0,SUMIF('Puudete sisestamine'!$A:$A,$A60,'Puudete sisestamine'!$E:$E),"")</f>
      </c>
      <c r="J60" s="191">
        <f t="shared" si="0"/>
      </c>
    </row>
    <row r="61" spans="1:10" s="194" customFormat="1" ht="16.5" customHeight="1">
      <c r="A61" s="191">
        <v>55</v>
      </c>
      <c r="B61" s="192" t="str">
        <f>VLOOKUP($A61,Startlist!$B:$H,2,FALSE)</f>
        <v>2WN</v>
      </c>
      <c r="C61" s="193" t="str">
        <f>VLOOKUP($A61,Startlist!$B:$H,3,FALSE)</f>
        <v>Kati Noukas</v>
      </c>
      <c r="D61" s="193" t="str">
        <f>VLOOKUP($A61,Startlist!$B:$H,4,FALSE)</f>
        <v>Hedi Pehme</v>
      </c>
      <c r="E61" s="193" t="str">
        <f>VLOOKUP($A61,Startlist!$B:$H,7,FALSE)</f>
        <v>Honda Civic Type R</v>
      </c>
      <c r="F61" s="192">
        <f>IF(SUMIF('Puudete sisestamine'!$A:$A,$A61,'Puudete sisestamine'!$B:$B)&gt;0,SUMIF('Puudete sisestamine'!$A:$A,$A61,'Puudete sisestamine'!$B:$B),"")</f>
      </c>
      <c r="G61" s="192">
        <f>IF(SUMIF('Puudete sisestamine'!$A:$A,$A61,'Puudete sisestamine'!$C:$C)&gt;0,SUMIF('Puudete sisestamine'!$A:$A,$A61,'Puudete sisestamine'!$C:$C),"")</f>
      </c>
      <c r="H61" s="192">
        <f>IF(SUMIF('Puudete sisestamine'!$A:$A,$A61,'Puudete sisestamine'!$D:$D)&gt;0,SUMIF('Puudete sisestamine'!$A:$A,$A61,'Puudete sisestamine'!$D:$D),"")</f>
      </c>
      <c r="I61" s="192">
        <f>IF(SUMIF('Puudete sisestamine'!$A:$A,$A61,'Puudete sisestamine'!$E:$E)&gt;0,SUMIF('Puudete sisestamine'!$A:$A,$A61,'Puudete sisestamine'!$E:$E),"")</f>
      </c>
      <c r="J61" s="191">
        <f t="shared" si="0"/>
      </c>
    </row>
    <row r="62" spans="1:10" s="194" customFormat="1" ht="16.5" customHeight="1">
      <c r="A62" s="191">
        <v>56</v>
      </c>
      <c r="B62" s="192" t="str">
        <f>VLOOKUP($A62,Startlist!$B:$H,2,FALSE)</f>
        <v>2WS</v>
      </c>
      <c r="C62" s="193" t="str">
        <f>VLOOKUP($A62,Startlist!$B:$H,3,FALSE)</f>
        <v>Vahur Mäesalu</v>
      </c>
      <c r="D62" s="193" t="str">
        <f>VLOOKUP($A62,Startlist!$B:$H,4,FALSE)</f>
        <v>Jaanus Kadak</v>
      </c>
      <c r="E62" s="193" t="str">
        <f>VLOOKUP($A62,Startlist!$B:$H,7,FALSE)</f>
        <v>BMW 328I</v>
      </c>
      <c r="F62" s="192">
        <f>IF(SUMIF('Puudete sisestamine'!$A:$A,$A62,'Puudete sisestamine'!$B:$B)&gt;0,SUMIF('Puudete sisestamine'!$A:$A,$A62,'Puudete sisestamine'!$B:$B),"")</f>
      </c>
      <c r="G62" s="192">
        <f>IF(SUMIF('Puudete sisestamine'!$A:$A,$A62,'Puudete sisestamine'!$C:$C)&gt;0,SUMIF('Puudete sisestamine'!$A:$A,$A62,'Puudete sisestamine'!$C:$C),"")</f>
      </c>
      <c r="H62" s="192">
        <f>IF(SUMIF('Puudete sisestamine'!$A:$A,$A62,'Puudete sisestamine'!$D:$D)&gt;0,SUMIF('Puudete sisestamine'!$A:$A,$A62,'Puudete sisestamine'!$D:$D),"")</f>
      </c>
      <c r="I62" s="192">
        <f>IF(SUMIF('Puudete sisestamine'!$A:$A,$A62,'Puudete sisestamine'!$E:$E)&gt;0,SUMIF('Puudete sisestamine'!$A:$A,$A62,'Puudete sisestamine'!$E:$E),"")</f>
      </c>
      <c r="J62" s="191">
        <f t="shared" si="0"/>
      </c>
    </row>
    <row r="63" spans="1:10" s="194" customFormat="1" ht="16.5" customHeight="1">
      <c r="A63" s="191">
        <v>57</v>
      </c>
      <c r="B63" s="192" t="str">
        <f>VLOOKUP($A63,Startlist!$B:$H,2,FALSE)</f>
        <v>2WS</v>
      </c>
      <c r="C63" s="193" t="str">
        <f>VLOOKUP($A63,Startlist!$B:$H,3,FALSE)</f>
        <v>Toomas Klemmer</v>
      </c>
      <c r="D63" s="193" t="str">
        <f>VLOOKUP($A63,Startlist!$B:$H,4,FALSE)</f>
        <v>Kaili Klemmer</v>
      </c>
      <c r="E63" s="193" t="str">
        <f>VLOOKUP($A63,Startlist!$B:$H,7,FALSE)</f>
        <v>BMW 323I</v>
      </c>
      <c r="F63" s="192">
        <f>IF(SUMIF('Puudete sisestamine'!$A:$A,$A63,'Puudete sisestamine'!$B:$B)&gt;0,SUMIF('Puudete sisestamine'!$A:$A,$A63,'Puudete sisestamine'!$B:$B),"")</f>
        <v>10</v>
      </c>
      <c r="G63" s="192">
        <f>IF(SUMIF('Puudete sisestamine'!$A:$A,$A63,'Puudete sisestamine'!$C:$C)&gt;0,SUMIF('Puudete sisestamine'!$A:$A,$A63,'Puudete sisestamine'!$C:$C),"")</f>
        <v>10</v>
      </c>
      <c r="H63" s="192">
        <f>IF(SUMIF('Puudete sisestamine'!$A:$A,$A63,'Puudete sisestamine'!$D:$D)&gt;0,SUMIF('Puudete sisestamine'!$A:$A,$A63,'Puudete sisestamine'!$D:$D),"")</f>
      </c>
      <c r="I63" s="192">
        <f>IF(SUMIF('Puudete sisestamine'!$A:$A,$A63,'Puudete sisestamine'!$E:$E)&gt;0,SUMIF('Puudete sisestamine'!$A:$A,$A63,'Puudete sisestamine'!$E:$E),"")</f>
      </c>
      <c r="J63" s="191" t="str">
        <f t="shared" si="0"/>
        <v>0:20</v>
      </c>
    </row>
    <row r="64" spans="1:10" s="194" customFormat="1" ht="16.5" customHeight="1">
      <c r="A64" s="191">
        <v>58</v>
      </c>
      <c r="B64" s="192" t="str">
        <f>VLOOKUP($A64,Startlist!$B:$H,2,FALSE)</f>
        <v>2WN</v>
      </c>
      <c r="C64" s="193" t="str">
        <f>VLOOKUP($A64,Startlist!$B:$H,3,FALSE)</f>
        <v>Kersti Meindorf</v>
      </c>
      <c r="D64" s="193" t="str">
        <f>VLOOKUP($A64,Startlist!$B:$H,4,FALSE)</f>
        <v>Margus Pärtel</v>
      </c>
      <c r="E64" s="193" t="str">
        <f>VLOOKUP($A64,Startlist!$B:$H,7,FALSE)</f>
        <v>Citroen XSARA</v>
      </c>
      <c r="F64" s="192">
        <f>IF(SUMIF('Puudete sisestamine'!$A:$A,$A64,'Puudete sisestamine'!$B:$B)&gt;0,SUMIF('Puudete sisestamine'!$A:$A,$A64,'Puudete sisestamine'!$B:$B),"")</f>
      </c>
      <c r="G64" s="192">
        <f>IF(SUMIF('Puudete sisestamine'!$A:$A,$A64,'Puudete sisestamine'!$C:$C)&gt;0,SUMIF('Puudete sisestamine'!$A:$A,$A64,'Puudete sisestamine'!$C:$C),"")</f>
        <v>10</v>
      </c>
      <c r="H64" s="192">
        <f>IF(SUMIF('Puudete sisestamine'!$A:$A,$A64,'Puudete sisestamine'!$D:$D)&gt;0,SUMIF('Puudete sisestamine'!$A:$A,$A64,'Puudete sisestamine'!$D:$D),"")</f>
      </c>
      <c r="I64" s="192">
        <f>IF(SUMIF('Puudete sisestamine'!$A:$A,$A64,'Puudete sisestamine'!$E:$E)&gt;0,SUMIF('Puudete sisestamine'!$A:$A,$A64,'Puudete sisestamine'!$E:$E),"")</f>
        <v>30</v>
      </c>
      <c r="J64" s="191" t="str">
        <f t="shared" si="0"/>
        <v>0:40</v>
      </c>
    </row>
    <row r="65" spans="1:10" s="194" customFormat="1" ht="16.5" customHeight="1">
      <c r="A65" s="191">
        <v>59</v>
      </c>
      <c r="B65" s="192" t="str">
        <f>VLOOKUP($A65,Startlist!$B:$H,2,FALSE)</f>
        <v>2WV</v>
      </c>
      <c r="C65" s="193" t="str">
        <f>VLOOKUP($A65,Startlist!$B:$H,3,FALSE)</f>
        <v>Erki Auendorf</v>
      </c>
      <c r="D65" s="193" t="str">
        <f>VLOOKUP($A65,Startlist!$B:$H,4,FALSE)</f>
        <v>Johann Lessuk</v>
      </c>
      <c r="E65" s="193" t="str">
        <f>VLOOKUP($A65,Startlist!$B:$H,7,FALSE)</f>
        <v>Honda Civic</v>
      </c>
      <c r="F65" s="192">
        <f>IF(SUMIF('Puudete sisestamine'!$A:$A,$A65,'Puudete sisestamine'!$B:$B)&gt;0,SUMIF('Puudete sisestamine'!$A:$A,$A65,'Puudete sisestamine'!$B:$B),"")</f>
      </c>
      <c r="G65" s="192">
        <f>IF(SUMIF('Puudete sisestamine'!$A:$A,$A65,'Puudete sisestamine'!$C:$C)&gt;0,SUMIF('Puudete sisestamine'!$A:$A,$A65,'Puudete sisestamine'!$C:$C),"")</f>
      </c>
      <c r="H65" s="192">
        <f>IF(SUMIF('Puudete sisestamine'!$A:$A,$A65,'Puudete sisestamine'!$D:$D)&gt;0,SUMIF('Puudete sisestamine'!$A:$A,$A65,'Puudete sisestamine'!$D:$D),"")</f>
      </c>
      <c r="I65" s="192">
        <f>IF(SUMIF('Puudete sisestamine'!$A:$A,$A65,'Puudete sisestamine'!$E:$E)&gt;0,SUMIF('Puudete sisestamine'!$A:$A,$A65,'Puudete sisestamine'!$E:$E),"")</f>
      </c>
      <c r="J65" s="191">
        <f t="shared" si="0"/>
      </c>
    </row>
    <row r="66" spans="1:10" s="194" customFormat="1" ht="16.5" customHeight="1">
      <c r="A66" s="191">
        <v>60</v>
      </c>
      <c r="B66" s="192" t="str">
        <f>VLOOKUP($A66,Startlist!$B:$H,2,FALSE)</f>
        <v>2WV</v>
      </c>
      <c r="C66" s="193" t="str">
        <f>VLOOKUP($A66,Startlist!$B:$H,3,FALSE)</f>
        <v>Hillar Roosileht</v>
      </c>
      <c r="D66" s="193" t="str">
        <f>VLOOKUP($A66,Startlist!$B:$H,4,FALSE)</f>
        <v>Raido Uesson</v>
      </c>
      <c r="E66" s="193" t="str">
        <f>VLOOKUP($A66,Startlist!$B:$H,7,FALSE)</f>
        <v>Honda Civic</v>
      </c>
      <c r="F66" s="192">
        <f>IF(SUMIF('Puudete sisestamine'!$A:$A,$A66,'Puudete sisestamine'!$B:$B)&gt;0,SUMIF('Puudete sisestamine'!$A:$A,$A66,'Puudete sisestamine'!$B:$B),"")</f>
      </c>
      <c r="G66" s="192">
        <f>IF(SUMIF('Puudete sisestamine'!$A:$A,$A66,'Puudete sisestamine'!$C:$C)&gt;0,SUMIF('Puudete sisestamine'!$A:$A,$A66,'Puudete sisestamine'!$C:$C),"")</f>
        <v>10</v>
      </c>
      <c r="H66" s="192">
        <f>IF(SUMIF('Puudete sisestamine'!$A:$A,$A66,'Puudete sisestamine'!$D:$D)&gt;0,SUMIF('Puudete sisestamine'!$A:$A,$A66,'Puudete sisestamine'!$D:$D),"")</f>
      </c>
      <c r="I66" s="192">
        <f>IF(SUMIF('Puudete sisestamine'!$A:$A,$A66,'Puudete sisestamine'!$E:$E)&gt;0,SUMIF('Puudete sisestamine'!$A:$A,$A66,'Puudete sisestamine'!$E:$E),"")</f>
      </c>
      <c r="J66" s="191" t="str">
        <f t="shared" si="0"/>
        <v>0:10</v>
      </c>
    </row>
    <row r="67" spans="1:10" s="194" customFormat="1" ht="16.5" customHeight="1">
      <c r="A67" s="191">
        <v>61</v>
      </c>
      <c r="B67" s="192" t="str">
        <f>VLOOKUP($A67,Startlist!$B:$H,2,FALSE)</f>
        <v>J18</v>
      </c>
      <c r="C67" s="193" t="str">
        <f>VLOOKUP($A67,Startlist!$B:$H,3,FALSE)</f>
        <v>Ranno kristmann</v>
      </c>
      <c r="D67" s="193" t="str">
        <f>VLOOKUP($A67,Startlist!$B:$H,4,FALSE)</f>
        <v>Heigo Kuusk</v>
      </c>
      <c r="E67" s="193" t="str">
        <f>VLOOKUP($A67,Startlist!$B:$H,7,FALSE)</f>
        <v>VW Golf</v>
      </c>
      <c r="F67" s="192">
        <f>IF(SUMIF('Puudete sisestamine'!$A:$A,$A67,'Puudete sisestamine'!$B:$B)&gt;0,SUMIF('Puudete sisestamine'!$A:$A,$A67,'Puudete sisestamine'!$B:$B),"")</f>
      </c>
      <c r="G67" s="192">
        <f>IF(SUMIF('Puudete sisestamine'!$A:$A,$A67,'Puudete sisestamine'!$C:$C)&gt;0,SUMIF('Puudete sisestamine'!$A:$A,$A67,'Puudete sisestamine'!$C:$C),"")</f>
      </c>
      <c r="H67" s="192">
        <f>IF(SUMIF('Puudete sisestamine'!$A:$A,$A67,'Puudete sisestamine'!$D:$D)&gt;0,SUMIF('Puudete sisestamine'!$A:$A,$A67,'Puudete sisestamine'!$D:$D),"")</f>
      </c>
      <c r="I67" s="192">
        <f>IF(SUMIF('Puudete sisestamine'!$A:$A,$A67,'Puudete sisestamine'!$E:$E)&gt;0,SUMIF('Puudete sisestamine'!$A:$A,$A67,'Puudete sisestamine'!$E:$E),"")</f>
      </c>
      <c r="J67" s="191">
        <f t="shared" si="0"/>
      </c>
    </row>
    <row r="68" spans="1:10" s="194" customFormat="1" ht="16.5" customHeight="1">
      <c r="A68" s="191">
        <v>62</v>
      </c>
      <c r="B68" s="192" t="str">
        <f>VLOOKUP($A68,Startlist!$B:$H,2,FALSE)</f>
        <v>4WD</v>
      </c>
      <c r="C68" s="193" t="str">
        <f>VLOOKUP($A68,Startlist!$B:$H,3,FALSE)</f>
        <v>Kaido Saul</v>
      </c>
      <c r="D68" s="193" t="str">
        <f>VLOOKUP($A68,Startlist!$B:$H,4,FALSE)</f>
        <v>Edy Murumägi</v>
      </c>
      <c r="E68" s="193" t="str">
        <f>VLOOKUP($A68,Startlist!$B:$H,7,FALSE)</f>
        <v>Subaru Impreza</v>
      </c>
      <c r="F68" s="192">
        <f>IF(SUMIF('Puudete sisestamine'!$A:$A,$A68,'Puudete sisestamine'!$B:$B)&gt;0,SUMIF('Puudete sisestamine'!$A:$A,$A68,'Puudete sisestamine'!$B:$B),"")</f>
      </c>
      <c r="G68" s="192">
        <f>IF(SUMIF('Puudete sisestamine'!$A:$A,$A68,'Puudete sisestamine'!$C:$C)&gt;0,SUMIF('Puudete sisestamine'!$A:$A,$A68,'Puudete sisestamine'!$C:$C),"")</f>
        <v>10</v>
      </c>
      <c r="H68" s="192">
        <f>IF(SUMIF('Puudete sisestamine'!$A:$A,$A68,'Puudete sisestamine'!$D:$D)&gt;0,SUMIF('Puudete sisestamine'!$A:$A,$A68,'Puudete sisestamine'!$D:$D),"")</f>
      </c>
      <c r="I68" s="192">
        <f>IF(SUMIF('Puudete sisestamine'!$A:$A,$A68,'Puudete sisestamine'!$E:$E)&gt;0,SUMIF('Puudete sisestamine'!$A:$A,$A68,'Puudete sisestamine'!$E:$E),"")</f>
        <v>10</v>
      </c>
      <c r="J68" s="191" t="str">
        <f t="shared" si="0"/>
        <v>0:20</v>
      </c>
    </row>
    <row r="69" spans="1:10" s="194" customFormat="1" ht="16.5" customHeight="1">
      <c r="A69" s="191">
        <v>63</v>
      </c>
      <c r="B69" s="192" t="str">
        <f>VLOOKUP($A69,Startlist!$B:$H,2,FALSE)</f>
        <v>2WS</v>
      </c>
      <c r="C69" s="193" t="str">
        <f>VLOOKUP($A69,Startlist!$B:$H,3,FALSE)</f>
        <v>Mart Parbo</v>
      </c>
      <c r="D69" s="193" t="str">
        <f>VLOOKUP($A69,Startlist!$B:$H,4,FALSE)</f>
        <v>Rivo Hell</v>
      </c>
      <c r="E69" s="193" t="str">
        <f>VLOOKUP($A69,Startlist!$B:$H,7,FALSE)</f>
        <v>BMW 328I</v>
      </c>
      <c r="F69" s="192">
        <f>IF(SUMIF('Puudete sisestamine'!$A:$A,$A69,'Puudete sisestamine'!$B:$B)&gt;0,SUMIF('Puudete sisestamine'!$A:$A,$A69,'Puudete sisestamine'!$B:$B),"")</f>
      </c>
      <c r="G69" s="192">
        <f>IF(SUMIF('Puudete sisestamine'!$A:$A,$A69,'Puudete sisestamine'!$C:$C)&gt;0,SUMIF('Puudete sisestamine'!$A:$A,$A69,'Puudete sisestamine'!$C:$C),"")</f>
      </c>
      <c r="H69" s="192">
        <f>IF(SUMIF('Puudete sisestamine'!$A:$A,$A69,'Puudete sisestamine'!$D:$D)&gt;0,SUMIF('Puudete sisestamine'!$A:$A,$A69,'Puudete sisestamine'!$D:$D),"")</f>
      </c>
      <c r="I69" s="192">
        <f>IF(SUMIF('Puudete sisestamine'!$A:$A,$A69,'Puudete sisestamine'!$E:$E)&gt;0,SUMIF('Puudete sisestamine'!$A:$A,$A69,'Puudete sisestamine'!$E:$E),"")</f>
      </c>
      <c r="J69" s="191">
        <f t="shared" si="0"/>
      </c>
    </row>
    <row r="70" spans="1:10" s="194" customFormat="1" ht="16.5" customHeight="1">
      <c r="A70" s="191">
        <v>64</v>
      </c>
      <c r="B70" s="192" t="str">
        <f>VLOOKUP($A70,Startlist!$B:$H,2,FALSE)</f>
        <v>2WN</v>
      </c>
      <c r="C70" s="193" t="str">
        <f>VLOOKUP($A70,Startlist!$B:$H,3,FALSE)</f>
        <v>Triinu Tammel</v>
      </c>
      <c r="D70" s="193" t="str">
        <f>VLOOKUP($A70,Startlist!$B:$H,4,FALSE)</f>
        <v>Indrek Tammel</v>
      </c>
      <c r="E70" s="193" t="str">
        <f>VLOOKUP($A70,Startlist!$B:$H,7,FALSE)</f>
        <v>Ford Escort</v>
      </c>
      <c r="F70" s="192">
        <f>IF(SUMIF('Puudete sisestamine'!$A:$A,$A70,'Puudete sisestamine'!$B:$B)&gt;0,SUMIF('Puudete sisestamine'!$A:$A,$A70,'Puudete sisestamine'!$B:$B),"")</f>
      </c>
      <c r="G70" s="192">
        <f>IF(SUMIF('Puudete sisestamine'!$A:$A,$A70,'Puudete sisestamine'!$C:$C)&gt;0,SUMIF('Puudete sisestamine'!$A:$A,$A70,'Puudete sisestamine'!$C:$C),"")</f>
      </c>
      <c r="H70" s="192">
        <f>IF(SUMIF('Puudete sisestamine'!$A:$A,$A70,'Puudete sisestamine'!$D:$D)&gt;0,SUMIF('Puudete sisestamine'!$A:$A,$A70,'Puudete sisestamine'!$D:$D),"")</f>
      </c>
      <c r="I70" s="192">
        <f>IF(SUMIF('Puudete sisestamine'!$A:$A,$A70,'Puudete sisestamine'!$E:$E)&gt;0,SUMIF('Puudete sisestamine'!$A:$A,$A70,'Puudete sisestamine'!$E:$E),"")</f>
        <v>10</v>
      </c>
      <c r="J70" s="191" t="str">
        <f t="shared" si="0"/>
        <v>0:10</v>
      </c>
    </row>
    <row r="71" spans="1:10" s="194" customFormat="1" ht="16.5" customHeight="1">
      <c r="A71" s="191">
        <v>65</v>
      </c>
      <c r="B71" s="192" t="str">
        <f>VLOOKUP($A71,Startlist!$B:$H,2,FALSE)</f>
        <v>J18</v>
      </c>
      <c r="C71" s="193" t="str">
        <f>VLOOKUP($A71,Startlist!$B:$H,3,FALSE)</f>
        <v>Karl Saanküll</v>
      </c>
      <c r="D71" s="193" t="str">
        <f>VLOOKUP($A71,Startlist!$B:$H,4,FALSE)</f>
        <v>Ats Nolvak</v>
      </c>
      <c r="E71" s="193" t="str">
        <f>VLOOKUP($A71,Startlist!$B:$H,7,FALSE)</f>
        <v>Nissan Sunny</v>
      </c>
      <c r="F71" s="192">
        <f>IF(SUMIF('Puudete sisestamine'!$A:$A,$A71,'Puudete sisestamine'!$B:$B)&gt;0,SUMIF('Puudete sisestamine'!$A:$A,$A71,'Puudete sisestamine'!$B:$B),"")</f>
      </c>
      <c r="G71" s="192">
        <f>IF(SUMIF('Puudete sisestamine'!$A:$A,$A71,'Puudete sisestamine'!$C:$C)&gt;0,SUMIF('Puudete sisestamine'!$A:$A,$A71,'Puudete sisestamine'!$C:$C),"")</f>
      </c>
      <c r="H71" s="192">
        <f>IF(SUMIF('Puudete sisestamine'!$A:$A,$A71,'Puudete sisestamine'!$D:$D)&gt;0,SUMIF('Puudete sisestamine'!$A:$A,$A71,'Puudete sisestamine'!$D:$D),"")</f>
      </c>
      <c r="I71" s="192">
        <f>IF(SUMIF('Puudete sisestamine'!$A:$A,$A71,'Puudete sisestamine'!$E:$E)&gt;0,SUMIF('Puudete sisestamine'!$A:$A,$A71,'Puudete sisestamine'!$E:$E),"")</f>
      </c>
      <c r="J71" s="191">
        <f t="shared" si="0"/>
      </c>
    </row>
    <row r="72" spans="1:10" s="194" customFormat="1" ht="16.5" customHeight="1">
      <c r="A72" s="191">
        <v>66</v>
      </c>
      <c r="B72" s="192" t="str">
        <f>VLOOKUP($A72,Startlist!$B:$H,2,FALSE)</f>
        <v>SU</v>
      </c>
      <c r="C72" s="193" t="str">
        <f>VLOOKUP($A72,Startlist!$B:$H,3,FALSE)</f>
        <v>Ruslan Pleshanov</v>
      </c>
      <c r="D72" s="193" t="str">
        <f>VLOOKUP($A72,Startlist!$B:$H,4,FALSE)</f>
        <v>Darja Shirokova</v>
      </c>
      <c r="E72" s="193" t="str">
        <f>VLOOKUP($A72,Startlist!$B:$H,7,FALSE)</f>
        <v>AZLK 2140</v>
      </c>
      <c r="F72" s="192">
        <f>IF(SUMIF('Puudete sisestamine'!$A:$A,$A72,'Puudete sisestamine'!$B:$B)&gt;0,SUMIF('Puudete sisestamine'!$A:$A,$A72,'Puudete sisestamine'!$B:$B),"")</f>
      </c>
      <c r="G72" s="192">
        <f>IF(SUMIF('Puudete sisestamine'!$A:$A,$A72,'Puudete sisestamine'!$C:$C)&gt;0,SUMIF('Puudete sisestamine'!$A:$A,$A72,'Puudete sisestamine'!$C:$C),"")</f>
      </c>
      <c r="H72" s="192">
        <f>IF(SUMIF('Puudete sisestamine'!$A:$A,$A72,'Puudete sisestamine'!$D:$D)&gt;0,SUMIF('Puudete sisestamine'!$A:$A,$A72,'Puudete sisestamine'!$D:$D),"")</f>
      </c>
      <c r="I72" s="192">
        <f>IF(SUMIF('Puudete sisestamine'!$A:$A,$A72,'Puudete sisestamine'!$E:$E)&gt;0,SUMIF('Puudete sisestamine'!$A:$A,$A72,'Puudete sisestamine'!$E:$E),"")</f>
      </c>
      <c r="J72" s="191">
        <f aca="true" t="shared" si="1" ref="J72:J96">IF(SUM(F72:I72)=0,"",INT(SUM(F72:I72)/60)&amp;":"&amp;(SUM(F72:I72)-INT(SUM(F72:I72)/60)*60))</f>
      </c>
    </row>
    <row r="73" spans="1:10" s="194" customFormat="1" ht="16.5" customHeight="1">
      <c r="A73" s="191">
        <v>67</v>
      </c>
      <c r="B73" s="192" t="str">
        <f>VLOOKUP($A73,Startlist!$B:$H,2,FALSE)</f>
        <v>2WS</v>
      </c>
      <c r="C73" s="193" t="str">
        <f>VLOOKUP($A73,Startlist!$B:$H,3,FALSE)</f>
        <v>Kristen Volkov</v>
      </c>
      <c r="D73" s="193" t="str">
        <f>VLOOKUP($A73,Startlist!$B:$H,4,FALSE)</f>
        <v>Erki Eksin</v>
      </c>
      <c r="E73" s="193" t="str">
        <f>VLOOKUP($A73,Startlist!$B:$H,7,FALSE)</f>
        <v>BMW 318I</v>
      </c>
      <c r="F73" s="192">
        <f>IF(SUMIF('Puudete sisestamine'!$A:$A,$A73,'Puudete sisestamine'!$B:$B)&gt;0,SUMIF('Puudete sisestamine'!$A:$A,$A73,'Puudete sisestamine'!$B:$B),"")</f>
      </c>
      <c r="G73" s="192">
        <f>IF(SUMIF('Puudete sisestamine'!$A:$A,$A73,'Puudete sisestamine'!$C:$C)&gt;0,SUMIF('Puudete sisestamine'!$A:$A,$A73,'Puudete sisestamine'!$C:$C),"")</f>
      </c>
      <c r="H73" s="192">
        <f>IF(SUMIF('Puudete sisestamine'!$A:$A,$A73,'Puudete sisestamine'!$D:$D)&gt;0,SUMIF('Puudete sisestamine'!$A:$A,$A73,'Puudete sisestamine'!$D:$D),"")</f>
        <v>10</v>
      </c>
      <c r="I73" s="192">
        <f>IF(SUMIF('Puudete sisestamine'!$A:$A,$A73,'Puudete sisestamine'!$E:$E)&gt;0,SUMIF('Puudete sisestamine'!$A:$A,$A73,'Puudete sisestamine'!$E:$E),"")</f>
      </c>
      <c r="J73" s="191" t="str">
        <f t="shared" si="1"/>
        <v>0:10</v>
      </c>
    </row>
    <row r="74" spans="1:10" s="194" customFormat="1" ht="16.5" customHeight="1">
      <c r="A74" s="191">
        <v>68</v>
      </c>
      <c r="B74" s="192" t="str">
        <f>VLOOKUP($A74,Startlist!$B:$H,2,FALSE)</f>
        <v>J18</v>
      </c>
      <c r="C74" s="193" t="str">
        <f>VLOOKUP($A74,Startlist!$B:$H,3,FALSE)</f>
        <v>Tommy Toim</v>
      </c>
      <c r="D74" s="193" t="str">
        <f>VLOOKUP($A74,Startlist!$B:$H,4,FALSE)</f>
        <v>Taavi Pirnipuu</v>
      </c>
      <c r="E74" s="193" t="str">
        <f>VLOOKUP($A74,Startlist!$B:$H,7,FALSE)</f>
        <v>Toyota Corolla</v>
      </c>
      <c r="F74" s="192">
        <f>IF(SUMIF('Puudete sisestamine'!$A:$A,$A74,'Puudete sisestamine'!$B:$B)&gt;0,SUMIF('Puudete sisestamine'!$A:$A,$A74,'Puudete sisestamine'!$B:$B),"")</f>
      </c>
      <c r="G74" s="192">
        <f>IF(SUMIF('Puudete sisestamine'!$A:$A,$A74,'Puudete sisestamine'!$C:$C)&gt;0,SUMIF('Puudete sisestamine'!$A:$A,$A74,'Puudete sisestamine'!$C:$C),"")</f>
      </c>
      <c r="H74" s="192">
        <f>IF(SUMIF('Puudete sisestamine'!$A:$A,$A74,'Puudete sisestamine'!$D:$D)&gt;0,SUMIF('Puudete sisestamine'!$A:$A,$A74,'Puudete sisestamine'!$D:$D),"")</f>
      </c>
      <c r="I74" s="192">
        <f>IF(SUMIF('Puudete sisestamine'!$A:$A,$A74,'Puudete sisestamine'!$E:$E)&gt;0,SUMIF('Puudete sisestamine'!$A:$A,$A74,'Puudete sisestamine'!$E:$E),"")</f>
      </c>
      <c r="J74" s="191">
        <f t="shared" si="1"/>
      </c>
    </row>
    <row r="75" spans="1:10" s="194" customFormat="1" ht="16.5" customHeight="1">
      <c r="A75" s="191">
        <v>69</v>
      </c>
      <c r="B75" s="192" t="str">
        <f>VLOOKUP($A75,Startlist!$B:$H,2,FALSE)</f>
        <v>2WV</v>
      </c>
      <c r="C75" s="193" t="str">
        <f>VLOOKUP($A75,Startlist!$B:$H,3,FALSE)</f>
        <v>Raivo Friedemann</v>
      </c>
      <c r="D75" s="193" t="str">
        <f>VLOOKUP($A75,Startlist!$B:$H,4,FALSE)</f>
        <v>Kristjan Metsis</v>
      </c>
      <c r="E75" s="193" t="str">
        <f>VLOOKUP($A75,Startlist!$B:$H,7,FALSE)</f>
        <v>BMW 318I</v>
      </c>
      <c r="F75" s="192">
        <f>IF(SUMIF('Puudete sisestamine'!$A:$A,$A75,'Puudete sisestamine'!$B:$B)&gt;0,SUMIF('Puudete sisestamine'!$A:$A,$A75,'Puudete sisestamine'!$B:$B),"")</f>
      </c>
      <c r="G75" s="192">
        <f>IF(SUMIF('Puudete sisestamine'!$A:$A,$A75,'Puudete sisestamine'!$C:$C)&gt;0,SUMIF('Puudete sisestamine'!$A:$A,$A75,'Puudete sisestamine'!$C:$C),"")</f>
      </c>
      <c r="H75" s="192">
        <f>IF(SUMIF('Puudete sisestamine'!$A:$A,$A75,'Puudete sisestamine'!$D:$D)&gt;0,SUMIF('Puudete sisestamine'!$A:$A,$A75,'Puudete sisestamine'!$D:$D),"")</f>
      </c>
      <c r="I75" s="192">
        <f>IF(SUMIF('Puudete sisestamine'!$A:$A,$A75,'Puudete sisestamine'!$E:$E)&gt;0,SUMIF('Puudete sisestamine'!$A:$A,$A75,'Puudete sisestamine'!$E:$E),"")</f>
      </c>
      <c r="J75" s="191">
        <f t="shared" si="1"/>
      </c>
    </row>
    <row r="76" spans="1:10" s="194" customFormat="1" ht="16.5" customHeight="1">
      <c r="A76" s="191">
        <v>70</v>
      </c>
      <c r="B76" s="192" t="str">
        <f>VLOOKUP($A76,Startlist!$B:$H,2,FALSE)</f>
        <v>J16</v>
      </c>
      <c r="C76" s="193" t="str">
        <f>VLOOKUP($A76,Startlist!$B:$H,3,FALSE)</f>
        <v>Johannes.Martin Saar</v>
      </c>
      <c r="D76" s="193" t="str">
        <f>VLOOKUP($A76,Startlist!$B:$H,4,FALSE)</f>
        <v>Raid Saar</v>
      </c>
      <c r="E76" s="193" t="str">
        <f>VLOOKUP($A76,Startlist!$B:$H,7,FALSE)</f>
        <v>Mitsubishi Colt</v>
      </c>
      <c r="F76" s="192">
        <f>IF(SUMIF('Puudete sisestamine'!$A:$A,$A76,'Puudete sisestamine'!$B:$B)&gt;0,SUMIF('Puudete sisestamine'!$A:$A,$A76,'Puudete sisestamine'!$B:$B),"")</f>
      </c>
      <c r="G76" s="192">
        <f>IF(SUMIF('Puudete sisestamine'!$A:$A,$A76,'Puudete sisestamine'!$C:$C)&gt;0,SUMIF('Puudete sisestamine'!$A:$A,$A76,'Puudete sisestamine'!$C:$C),"")</f>
      </c>
      <c r="H76" s="192">
        <f>IF(SUMIF('Puudete sisestamine'!$A:$A,$A76,'Puudete sisestamine'!$D:$D)&gt;0,SUMIF('Puudete sisestamine'!$A:$A,$A76,'Puudete sisestamine'!$D:$D),"")</f>
      </c>
      <c r="I76" s="192">
        <f>IF(SUMIF('Puudete sisestamine'!$A:$A,$A76,'Puudete sisestamine'!$E:$E)&gt;0,SUMIF('Puudete sisestamine'!$A:$A,$A76,'Puudete sisestamine'!$E:$E),"")</f>
        <v>10</v>
      </c>
      <c r="J76" s="191" t="str">
        <f t="shared" si="1"/>
        <v>0:10</v>
      </c>
    </row>
    <row r="77" spans="1:10" s="194" customFormat="1" ht="16.5" customHeight="1">
      <c r="A77" s="191">
        <v>71</v>
      </c>
      <c r="B77" s="192" t="str">
        <f>VLOOKUP($A77,Startlist!$B:$H,2,FALSE)</f>
        <v>2WV</v>
      </c>
      <c r="C77" s="193" t="str">
        <f>VLOOKUP($A77,Startlist!$B:$H,3,FALSE)</f>
        <v>Sören Sisas</v>
      </c>
      <c r="D77" s="193" t="str">
        <f>VLOOKUP($A77,Startlist!$B:$H,4,FALSE)</f>
        <v>REINO SAIA</v>
      </c>
      <c r="E77" s="193" t="str">
        <f>VLOOKUP($A77,Startlist!$B:$H,7,FALSE)</f>
        <v>Lada Samara</v>
      </c>
      <c r="F77" s="192">
        <f>IF(SUMIF('Puudete sisestamine'!$A:$A,$A77,'Puudete sisestamine'!$B:$B)&gt;0,SUMIF('Puudete sisestamine'!$A:$A,$A77,'Puudete sisestamine'!$B:$B),"")</f>
      </c>
      <c r="G77" s="192">
        <f>IF(SUMIF('Puudete sisestamine'!$A:$A,$A77,'Puudete sisestamine'!$C:$C)&gt;0,SUMIF('Puudete sisestamine'!$A:$A,$A77,'Puudete sisestamine'!$C:$C),"")</f>
      </c>
      <c r="H77" s="192">
        <f>IF(SUMIF('Puudete sisestamine'!$A:$A,$A77,'Puudete sisestamine'!$D:$D)&gt;0,SUMIF('Puudete sisestamine'!$A:$A,$A77,'Puudete sisestamine'!$D:$D),"")</f>
      </c>
      <c r="I77" s="192">
        <f>IF(SUMIF('Puudete sisestamine'!$A:$A,$A77,'Puudete sisestamine'!$E:$E)&gt;0,SUMIF('Puudete sisestamine'!$A:$A,$A77,'Puudete sisestamine'!$E:$E),"")</f>
      </c>
      <c r="J77" s="191">
        <f t="shared" si="1"/>
      </c>
    </row>
    <row r="78" spans="1:10" s="194" customFormat="1" ht="16.5" customHeight="1">
      <c r="A78" s="191">
        <v>72</v>
      </c>
      <c r="B78" s="192" t="str">
        <f>VLOOKUP($A78,Startlist!$B:$H,2,FALSE)</f>
        <v>2WS</v>
      </c>
      <c r="C78" s="193" t="str">
        <f>VLOOKUP($A78,Startlist!$B:$H,3,FALSE)</f>
        <v>Paap Ehasalu</v>
      </c>
      <c r="D78" s="193" t="str">
        <f>VLOOKUP($A78,Startlist!$B:$H,4,FALSE)</f>
        <v>Kristo Parve</v>
      </c>
      <c r="E78" s="193" t="str">
        <f>VLOOKUP($A78,Startlist!$B:$H,7,FALSE)</f>
        <v>Honda Civic</v>
      </c>
      <c r="F78" s="192">
        <f>IF(SUMIF('Puudete sisestamine'!$A:$A,$A78,'Puudete sisestamine'!$B:$B)&gt;0,SUMIF('Puudete sisestamine'!$A:$A,$A78,'Puudete sisestamine'!$B:$B),"")</f>
      </c>
      <c r="G78" s="192">
        <f>IF(SUMIF('Puudete sisestamine'!$A:$A,$A78,'Puudete sisestamine'!$C:$C)&gt;0,SUMIF('Puudete sisestamine'!$A:$A,$A78,'Puudete sisestamine'!$C:$C),"")</f>
      </c>
      <c r="H78" s="192">
        <f>IF(SUMIF('Puudete sisestamine'!$A:$A,$A78,'Puudete sisestamine'!$D:$D)&gt;0,SUMIF('Puudete sisestamine'!$A:$A,$A78,'Puudete sisestamine'!$D:$D),"")</f>
      </c>
      <c r="I78" s="192">
        <f>IF(SUMIF('Puudete sisestamine'!$A:$A,$A78,'Puudete sisestamine'!$E:$E)&gt;0,SUMIF('Puudete sisestamine'!$A:$A,$A78,'Puudete sisestamine'!$E:$E),"")</f>
        <v>10</v>
      </c>
      <c r="J78" s="191" t="str">
        <f t="shared" si="1"/>
        <v>0:10</v>
      </c>
    </row>
    <row r="79" spans="1:10" s="194" customFormat="1" ht="16.5" customHeight="1">
      <c r="A79" s="191">
        <v>73</v>
      </c>
      <c r="B79" s="192" t="str">
        <f>VLOOKUP($A79,Startlist!$B:$H,2,FALSE)</f>
        <v>2WV</v>
      </c>
      <c r="C79" s="193" t="str">
        <f>VLOOKUP($A79,Startlist!$B:$H,3,FALSE)</f>
        <v>Rauno Ollema</v>
      </c>
      <c r="D79" s="193" t="str">
        <f>VLOOKUP($A79,Startlist!$B:$H,4,FALSE)</f>
        <v>Kristjan Must</v>
      </c>
      <c r="E79" s="193" t="str">
        <f>VLOOKUP($A79,Startlist!$B:$H,7,FALSE)</f>
        <v>BMW 318I</v>
      </c>
      <c r="F79" s="192">
        <f>IF(SUMIF('Puudete sisestamine'!$A:$A,$A79,'Puudete sisestamine'!$B:$B)&gt;0,SUMIF('Puudete sisestamine'!$A:$A,$A79,'Puudete sisestamine'!$B:$B),"")</f>
      </c>
      <c r="G79" s="192">
        <f>IF(SUMIF('Puudete sisestamine'!$A:$A,$A79,'Puudete sisestamine'!$C:$C)&gt;0,SUMIF('Puudete sisestamine'!$A:$A,$A79,'Puudete sisestamine'!$C:$C),"")</f>
      </c>
      <c r="H79" s="192">
        <f>IF(SUMIF('Puudete sisestamine'!$A:$A,$A79,'Puudete sisestamine'!$D:$D)&gt;0,SUMIF('Puudete sisestamine'!$A:$A,$A79,'Puudete sisestamine'!$D:$D),"")</f>
      </c>
      <c r="I79" s="192">
        <f>IF(SUMIF('Puudete sisestamine'!$A:$A,$A79,'Puudete sisestamine'!$E:$E)&gt;0,SUMIF('Puudete sisestamine'!$A:$A,$A79,'Puudete sisestamine'!$E:$E),"")</f>
      </c>
      <c r="J79" s="191">
        <f t="shared" si="1"/>
      </c>
    </row>
    <row r="80" spans="1:10" s="194" customFormat="1" ht="16.5" customHeight="1">
      <c r="A80" s="191">
        <v>74</v>
      </c>
      <c r="B80" s="192" t="str">
        <f>VLOOKUP($A80,Startlist!$B:$H,2,FALSE)</f>
        <v>2WV</v>
      </c>
      <c r="C80" s="193" t="str">
        <f>VLOOKUP($A80,Startlist!$B:$H,3,FALSE)</f>
        <v>Rudolf Uusneem</v>
      </c>
      <c r="D80" s="193" t="str">
        <f>VLOOKUP($A80,Startlist!$B:$H,4,FALSE)</f>
        <v>Kristo Holtsmann</v>
      </c>
      <c r="E80" s="193" t="str">
        <f>VLOOKUP($A80,Startlist!$B:$H,7,FALSE)</f>
        <v>Honda Civic</v>
      </c>
      <c r="F80" s="192">
        <f>IF(SUMIF('Puudete sisestamine'!$A:$A,$A80,'Puudete sisestamine'!$B:$B)&gt;0,SUMIF('Puudete sisestamine'!$A:$A,$A80,'Puudete sisestamine'!$B:$B),"")</f>
      </c>
      <c r="G80" s="192">
        <f>IF(SUMIF('Puudete sisestamine'!$A:$A,$A80,'Puudete sisestamine'!$C:$C)&gt;0,SUMIF('Puudete sisestamine'!$A:$A,$A80,'Puudete sisestamine'!$C:$C),"")</f>
      </c>
      <c r="H80" s="192">
        <f>IF(SUMIF('Puudete sisestamine'!$A:$A,$A80,'Puudete sisestamine'!$D:$D)&gt;0,SUMIF('Puudete sisestamine'!$A:$A,$A80,'Puudete sisestamine'!$D:$D),"")</f>
      </c>
      <c r="I80" s="192">
        <f>IF(SUMIF('Puudete sisestamine'!$A:$A,$A80,'Puudete sisestamine'!$E:$E)&gt;0,SUMIF('Puudete sisestamine'!$A:$A,$A80,'Puudete sisestamine'!$E:$E),"")</f>
      </c>
      <c r="J80" s="191">
        <f t="shared" si="1"/>
      </c>
    </row>
    <row r="81" spans="1:10" s="194" customFormat="1" ht="16.5" customHeight="1">
      <c r="A81" s="191">
        <v>75</v>
      </c>
      <c r="B81" s="192" t="str">
        <f>VLOOKUP($A81,Startlist!$B:$H,2,FALSE)</f>
        <v>MLL</v>
      </c>
      <c r="C81" s="193" t="str">
        <f>VLOOKUP($A81,Startlist!$B:$H,3,FALSE)</f>
        <v>Ermo Jeedas</v>
      </c>
      <c r="D81" s="193" t="str">
        <f>VLOOKUP($A81,Startlist!$B:$H,4,FALSE)</f>
        <v>Arno Eller</v>
      </c>
      <c r="E81" s="193" t="str">
        <f>VLOOKUP($A81,Startlist!$B:$H,7,FALSE)</f>
        <v>AZLK 2140</v>
      </c>
      <c r="F81" s="192">
        <f>IF(SUMIF('Puudete sisestamine'!$A:$A,$A81,'Puudete sisestamine'!$B:$B)&gt;0,SUMIF('Puudete sisestamine'!$A:$A,$A81,'Puudete sisestamine'!$B:$B),"")</f>
      </c>
      <c r="G81" s="192">
        <f>IF(SUMIF('Puudete sisestamine'!$A:$A,$A81,'Puudete sisestamine'!$C:$C)&gt;0,SUMIF('Puudete sisestamine'!$A:$A,$A81,'Puudete sisestamine'!$C:$C),"")</f>
      </c>
      <c r="H81" s="192">
        <f>IF(SUMIF('Puudete sisestamine'!$A:$A,$A81,'Puudete sisestamine'!$D:$D)&gt;0,SUMIF('Puudete sisestamine'!$A:$A,$A81,'Puudete sisestamine'!$D:$D),"")</f>
      </c>
      <c r="I81" s="192">
        <f>IF(SUMIF('Puudete sisestamine'!$A:$A,$A81,'Puudete sisestamine'!$E:$E)&gt;0,SUMIF('Puudete sisestamine'!$A:$A,$A81,'Puudete sisestamine'!$E:$E),"")</f>
      </c>
      <c r="J81" s="191">
        <f t="shared" si="1"/>
      </c>
    </row>
    <row r="82" spans="1:10" s="194" customFormat="1" ht="16.5" customHeight="1" hidden="1">
      <c r="A82" s="191">
        <v>76</v>
      </c>
      <c r="B82" s="192" t="e">
        <f>VLOOKUP($A82,Startlist!$B:$H,2,FALSE)</f>
        <v>#N/A</v>
      </c>
      <c r="C82" s="193" t="e">
        <f>VLOOKUP($A82,Startlist!$B:$H,3,FALSE)</f>
        <v>#N/A</v>
      </c>
      <c r="D82" s="193" t="e">
        <f>VLOOKUP($A82,Startlist!$B:$H,4,FALSE)</f>
        <v>#N/A</v>
      </c>
      <c r="E82" s="193" t="e">
        <f>VLOOKUP($A82,Startlist!$B:$H,7,FALSE)</f>
        <v>#N/A</v>
      </c>
      <c r="F82" s="192">
        <f>IF(SUMIF('Puudete sisestamine'!$A:$A,$A82,'Puudete sisestamine'!$B:$B)&gt;0,SUMIF('Puudete sisestamine'!$A:$A,$A82,'Puudete sisestamine'!$B:$B),"")</f>
      </c>
      <c r="G82" s="192">
        <f>IF(SUMIF('Puudete sisestamine'!$A:$A,$A82,'Puudete sisestamine'!$C:$C)&gt;0,SUMIF('Puudete sisestamine'!$A:$A,$A82,'Puudete sisestamine'!$C:$C),"")</f>
      </c>
      <c r="H82" s="192">
        <f>IF(SUMIF('Puudete sisestamine'!$A:$A,$A82,'Puudete sisestamine'!$D:$D)&gt;0,SUMIF('Puudete sisestamine'!$A:$A,$A82,'Puudete sisestamine'!$D:$D),"")</f>
      </c>
      <c r="I82" s="192">
        <f>IF(SUMIF('Puudete sisestamine'!$A:$A,$A82,'Puudete sisestamine'!$E:$E)&gt;0,SUMIF('Puudete sisestamine'!$A:$A,$A82,'Puudete sisestamine'!$E:$E),"")</f>
      </c>
      <c r="J82" s="191">
        <f t="shared" si="1"/>
      </c>
    </row>
    <row r="83" spans="1:10" s="194" customFormat="1" ht="16.5" customHeight="1">
      <c r="A83" s="191">
        <v>77</v>
      </c>
      <c r="B83" s="192" t="str">
        <f>VLOOKUP($A83,Startlist!$B:$H,2,FALSE)</f>
        <v>2WV</v>
      </c>
      <c r="C83" s="193" t="str">
        <f>VLOOKUP($A83,Startlist!$B:$H,3,FALSE)</f>
        <v>Martin Arula</v>
      </c>
      <c r="D83" s="193" t="str">
        <f>VLOOKUP($A83,Startlist!$B:$H,4,FALSE)</f>
        <v>Janar Eelmaa</v>
      </c>
      <c r="E83" s="193" t="str">
        <f>VLOOKUP($A83,Startlist!$B:$H,7,FALSE)</f>
        <v>Honda Civic</v>
      </c>
      <c r="F83" s="192">
        <f>IF(SUMIF('Puudete sisestamine'!$A:$A,$A83,'Puudete sisestamine'!$B:$B)&gt;0,SUMIF('Puudete sisestamine'!$A:$A,$A83,'Puudete sisestamine'!$B:$B),"")</f>
      </c>
      <c r="G83" s="192">
        <f>IF(SUMIF('Puudete sisestamine'!$A:$A,$A83,'Puudete sisestamine'!$C:$C)&gt;0,SUMIF('Puudete sisestamine'!$A:$A,$A83,'Puudete sisestamine'!$C:$C),"")</f>
      </c>
      <c r="H83" s="192">
        <f>IF(SUMIF('Puudete sisestamine'!$A:$A,$A83,'Puudete sisestamine'!$D:$D)&gt;0,SUMIF('Puudete sisestamine'!$A:$A,$A83,'Puudete sisestamine'!$D:$D),"")</f>
      </c>
      <c r="I83" s="192">
        <f>IF(SUMIF('Puudete sisestamine'!$A:$A,$A83,'Puudete sisestamine'!$E:$E)&gt;0,SUMIF('Puudete sisestamine'!$A:$A,$A83,'Puudete sisestamine'!$E:$E),"")</f>
      </c>
      <c r="J83" s="191">
        <f t="shared" si="1"/>
      </c>
    </row>
    <row r="84" spans="1:10" s="194" customFormat="1" ht="16.5" customHeight="1">
      <c r="A84" s="191">
        <v>78</v>
      </c>
      <c r="B84" s="192" t="str">
        <f>VLOOKUP($A84,Startlist!$B:$H,2,FALSE)</f>
        <v>2WS</v>
      </c>
      <c r="C84" s="193" t="str">
        <f>VLOOKUP($A84,Startlist!$B:$H,3,FALSE)</f>
        <v>Voldemars Kalve</v>
      </c>
      <c r="D84" s="193" t="str">
        <f>VLOOKUP($A84,Startlist!$B:$H,4,FALSE)</f>
        <v>Rudolfs Borhards</v>
      </c>
      <c r="E84" s="193" t="str">
        <f>VLOOKUP($A84,Startlist!$B:$H,7,FALSE)</f>
        <v>BMW 323TI</v>
      </c>
      <c r="F84" s="192">
        <f>IF(SUMIF('Puudete sisestamine'!$A:$A,$A84,'Puudete sisestamine'!$B:$B)&gt;0,SUMIF('Puudete sisestamine'!$A:$A,$A84,'Puudete sisestamine'!$B:$B),"")</f>
      </c>
      <c r="G84" s="192">
        <f>IF(SUMIF('Puudete sisestamine'!$A:$A,$A84,'Puudete sisestamine'!$C:$C)&gt;0,SUMIF('Puudete sisestamine'!$A:$A,$A84,'Puudete sisestamine'!$C:$C),"")</f>
      </c>
      <c r="H84" s="192">
        <f>IF(SUMIF('Puudete sisestamine'!$A:$A,$A84,'Puudete sisestamine'!$D:$D)&gt;0,SUMIF('Puudete sisestamine'!$A:$A,$A84,'Puudete sisestamine'!$D:$D),"")</f>
      </c>
      <c r="I84" s="192">
        <f>IF(SUMIF('Puudete sisestamine'!$A:$A,$A84,'Puudete sisestamine'!$E:$E)&gt;0,SUMIF('Puudete sisestamine'!$A:$A,$A84,'Puudete sisestamine'!$E:$E),"")</f>
      </c>
      <c r="J84" s="191">
        <f t="shared" si="1"/>
      </c>
    </row>
    <row r="85" spans="1:10" s="194" customFormat="1" ht="16.5" customHeight="1">
      <c r="A85" s="191">
        <v>79</v>
      </c>
      <c r="B85" s="192" t="str">
        <f>VLOOKUP($A85,Startlist!$B:$H,2,FALSE)</f>
        <v>2WS</v>
      </c>
      <c r="C85" s="193" t="str">
        <f>VLOOKUP($A85,Startlist!$B:$H,3,FALSE)</f>
        <v>Chris Soe</v>
      </c>
      <c r="D85" s="193" t="str">
        <f>VLOOKUP($A85,Startlist!$B:$H,4,FALSE)</f>
        <v>Robert.Juss Soe</v>
      </c>
      <c r="E85" s="193" t="str">
        <f>VLOOKUP($A85,Startlist!$B:$H,7,FALSE)</f>
        <v>Renault Clio</v>
      </c>
      <c r="F85" s="192">
        <f>IF(SUMIF('Puudete sisestamine'!$A:$A,$A85,'Puudete sisestamine'!$B:$B)&gt;0,SUMIF('Puudete sisestamine'!$A:$A,$A85,'Puudete sisestamine'!$B:$B),"")</f>
      </c>
      <c r="G85" s="192">
        <f>IF(SUMIF('Puudete sisestamine'!$A:$A,$A85,'Puudete sisestamine'!$C:$C)&gt;0,SUMIF('Puudete sisestamine'!$A:$A,$A85,'Puudete sisestamine'!$C:$C),"")</f>
        <v>10</v>
      </c>
      <c r="H85" s="192">
        <f>IF(SUMIF('Puudete sisestamine'!$A:$A,$A85,'Puudete sisestamine'!$D:$D)&gt;0,SUMIF('Puudete sisestamine'!$A:$A,$A85,'Puudete sisestamine'!$D:$D),"")</f>
        <v>10</v>
      </c>
      <c r="I85" s="192">
        <f>IF(SUMIF('Puudete sisestamine'!$A:$A,$A85,'Puudete sisestamine'!$E:$E)&gt;0,SUMIF('Puudete sisestamine'!$A:$A,$A85,'Puudete sisestamine'!$E:$E),"")</f>
      </c>
      <c r="J85" s="191" t="str">
        <f t="shared" si="1"/>
        <v>0:20</v>
      </c>
    </row>
    <row r="86" spans="1:10" s="194" customFormat="1" ht="16.5" customHeight="1">
      <c r="A86" s="191">
        <v>80</v>
      </c>
      <c r="B86" s="192" t="str">
        <f>VLOOKUP($A86,Startlist!$B:$H,2,FALSE)</f>
        <v>SU</v>
      </c>
      <c r="C86" s="193" t="str">
        <f>VLOOKUP($A86,Startlist!$B:$H,3,FALSE)</f>
        <v>Stern Ilves</v>
      </c>
      <c r="D86" s="193" t="str">
        <f>VLOOKUP($A86,Startlist!$B:$H,4,FALSE)</f>
        <v>Jonar Ilves</v>
      </c>
      <c r="E86" s="193" t="str">
        <f>VLOOKUP($A86,Startlist!$B:$H,7,FALSE)</f>
        <v>Iz 412</v>
      </c>
      <c r="F86" s="192">
        <f>IF(SUMIF('Puudete sisestamine'!$A:$A,$A86,'Puudete sisestamine'!$B:$B)&gt;0,SUMIF('Puudete sisestamine'!$A:$A,$A86,'Puudete sisestamine'!$B:$B),"")</f>
      </c>
      <c r="G86" s="192">
        <f>IF(SUMIF('Puudete sisestamine'!$A:$A,$A86,'Puudete sisestamine'!$C:$C)&gt;0,SUMIF('Puudete sisestamine'!$A:$A,$A86,'Puudete sisestamine'!$C:$C),"")</f>
        <v>10</v>
      </c>
      <c r="H86" s="192">
        <f>IF(SUMIF('Puudete sisestamine'!$A:$A,$A86,'Puudete sisestamine'!$D:$D)&gt;0,SUMIF('Puudete sisestamine'!$A:$A,$A86,'Puudete sisestamine'!$D:$D),"")</f>
      </c>
      <c r="I86" s="192">
        <f>IF(SUMIF('Puudete sisestamine'!$A:$A,$A86,'Puudete sisestamine'!$E:$E)&gt;0,SUMIF('Puudete sisestamine'!$A:$A,$A86,'Puudete sisestamine'!$E:$E),"")</f>
        <v>10</v>
      </c>
      <c r="J86" s="191" t="str">
        <f t="shared" si="1"/>
        <v>0:20</v>
      </c>
    </row>
    <row r="87" spans="1:10" s="194" customFormat="1" ht="16.5" customHeight="1">
      <c r="A87" s="191">
        <v>81</v>
      </c>
      <c r="B87" s="192" t="str">
        <f>VLOOKUP($A87,Startlist!$B:$H,2,FALSE)</f>
        <v>J18</v>
      </c>
      <c r="C87" s="193" t="str">
        <f>VLOOKUP($A87,Startlist!$B:$H,3,FALSE)</f>
        <v>Karl.Erik Hermann</v>
      </c>
      <c r="D87" s="193" t="str">
        <f>VLOOKUP($A87,Startlist!$B:$H,4,FALSE)</f>
        <v>Fred Saar</v>
      </c>
      <c r="E87" s="193" t="str">
        <f>VLOOKUP($A87,Startlist!$B:$H,7,FALSE)</f>
        <v>BMW 318I</v>
      </c>
      <c r="F87" s="192">
        <f>IF(SUMIF('Puudete sisestamine'!$A:$A,$A87,'Puudete sisestamine'!$B:$B)&gt;0,SUMIF('Puudete sisestamine'!$A:$A,$A87,'Puudete sisestamine'!$B:$B),"")</f>
      </c>
      <c r="G87" s="192">
        <f>IF(SUMIF('Puudete sisestamine'!$A:$A,$A87,'Puudete sisestamine'!$C:$C)&gt;0,SUMIF('Puudete sisestamine'!$A:$A,$A87,'Puudete sisestamine'!$C:$C),"")</f>
        <v>10</v>
      </c>
      <c r="H87" s="192">
        <f>IF(SUMIF('Puudete sisestamine'!$A:$A,$A87,'Puudete sisestamine'!$D:$D)&gt;0,SUMIF('Puudete sisestamine'!$A:$A,$A87,'Puudete sisestamine'!$D:$D),"")</f>
        <v>10</v>
      </c>
      <c r="I87" s="192">
        <f>IF(SUMIF('Puudete sisestamine'!$A:$A,$A87,'Puudete sisestamine'!$E:$E)&gt;0,SUMIF('Puudete sisestamine'!$A:$A,$A87,'Puudete sisestamine'!$E:$E),"")</f>
        <v>10</v>
      </c>
      <c r="J87" s="191" t="str">
        <f t="shared" si="1"/>
        <v>0:30</v>
      </c>
    </row>
    <row r="88" spans="1:10" s="194" customFormat="1" ht="16.5" customHeight="1">
      <c r="A88" s="191">
        <v>82</v>
      </c>
      <c r="B88" s="192" t="str">
        <f>VLOOKUP($A88,Startlist!$B:$H,2,FALSE)</f>
        <v>SU</v>
      </c>
      <c r="C88" s="193" t="str">
        <f>VLOOKUP($A88,Startlist!$B:$H,3,FALSE)</f>
        <v>Jaan Hansen</v>
      </c>
      <c r="D88" s="193" t="str">
        <f>VLOOKUP($A88,Startlist!$B:$H,4,FALSE)</f>
        <v>Derek Tedre</v>
      </c>
      <c r="E88" s="193" t="str">
        <f>VLOOKUP($A88,Startlist!$B:$H,7,FALSE)</f>
        <v>Vaz 2107</v>
      </c>
      <c r="F88" s="192">
        <f>IF(SUMIF('Puudete sisestamine'!$A:$A,$A88,'Puudete sisestamine'!$B:$B)&gt;0,SUMIF('Puudete sisestamine'!$A:$A,$A88,'Puudete sisestamine'!$B:$B),"")</f>
      </c>
      <c r="G88" s="192">
        <f>IF(SUMIF('Puudete sisestamine'!$A:$A,$A88,'Puudete sisestamine'!$C:$C)&gt;0,SUMIF('Puudete sisestamine'!$A:$A,$A88,'Puudete sisestamine'!$C:$C),"")</f>
      </c>
      <c r="H88" s="192">
        <f>IF(SUMIF('Puudete sisestamine'!$A:$A,$A88,'Puudete sisestamine'!$D:$D)&gt;0,SUMIF('Puudete sisestamine'!$A:$A,$A88,'Puudete sisestamine'!$D:$D),"")</f>
      </c>
      <c r="I88" s="192">
        <f>IF(SUMIF('Puudete sisestamine'!$A:$A,$A88,'Puudete sisestamine'!$E:$E)&gt;0,SUMIF('Puudete sisestamine'!$A:$A,$A88,'Puudete sisestamine'!$E:$E),"")</f>
        <v>10</v>
      </c>
      <c r="J88" s="191" t="str">
        <f t="shared" si="1"/>
        <v>0:10</v>
      </c>
    </row>
    <row r="89" spans="1:10" s="194" customFormat="1" ht="16.5" customHeight="1">
      <c r="A89" s="191">
        <v>83</v>
      </c>
      <c r="B89" s="192" t="str">
        <f>VLOOKUP($A89,Startlist!$B:$H,2,FALSE)</f>
        <v>2WV</v>
      </c>
      <c r="C89" s="193" t="str">
        <f>VLOOKUP($A89,Startlist!$B:$H,3,FALSE)</f>
        <v>Ken Pool</v>
      </c>
      <c r="D89" s="193" t="str">
        <f>VLOOKUP($A89,Startlist!$B:$H,4,FALSE)</f>
        <v>Keit Pool</v>
      </c>
      <c r="E89" s="193" t="str">
        <f>VLOOKUP($A89,Startlist!$B:$H,7,FALSE)</f>
        <v>Toyota Corolla</v>
      </c>
      <c r="F89" s="192">
        <f>IF(SUMIF('Puudete sisestamine'!$A:$A,$A89,'Puudete sisestamine'!$B:$B)&gt;0,SUMIF('Puudete sisestamine'!$A:$A,$A89,'Puudete sisestamine'!$B:$B),"")</f>
      </c>
      <c r="G89" s="192">
        <f>IF(SUMIF('Puudete sisestamine'!$A:$A,$A89,'Puudete sisestamine'!$C:$C)&gt;0,SUMIF('Puudete sisestamine'!$A:$A,$A89,'Puudete sisestamine'!$C:$C),"")</f>
        <v>10</v>
      </c>
      <c r="H89" s="192">
        <f>IF(SUMIF('Puudete sisestamine'!$A:$A,$A89,'Puudete sisestamine'!$D:$D)&gt;0,SUMIF('Puudete sisestamine'!$A:$A,$A89,'Puudete sisestamine'!$D:$D),"")</f>
      </c>
      <c r="I89" s="192">
        <f>IF(SUMIF('Puudete sisestamine'!$A:$A,$A89,'Puudete sisestamine'!$E:$E)&gt;0,SUMIF('Puudete sisestamine'!$A:$A,$A89,'Puudete sisestamine'!$E:$E),"")</f>
      </c>
      <c r="J89" s="191" t="str">
        <f t="shared" si="1"/>
        <v>0:10</v>
      </c>
    </row>
    <row r="90" spans="1:10" s="194" customFormat="1" ht="16.5" customHeight="1">
      <c r="A90" s="191">
        <v>84</v>
      </c>
      <c r="B90" s="192" t="str">
        <f>VLOOKUP($A90,Startlist!$B:$H,2,FALSE)</f>
        <v>2WV</v>
      </c>
      <c r="C90" s="193" t="str">
        <f>VLOOKUP($A90,Startlist!$B:$H,3,FALSE)</f>
        <v>Martin Taal</v>
      </c>
      <c r="D90" s="193" t="str">
        <f>VLOOKUP($A90,Startlist!$B:$H,4,FALSE)</f>
        <v>Ivar Kallasmaa</v>
      </c>
      <c r="E90" s="193" t="str">
        <f>VLOOKUP($A90,Startlist!$B:$H,7,FALSE)</f>
        <v>Toyota Starlet</v>
      </c>
      <c r="F90" s="192">
        <f>IF(SUMIF('Puudete sisestamine'!$A:$A,$A90,'Puudete sisestamine'!$B:$B)&gt;0,SUMIF('Puudete sisestamine'!$A:$A,$A90,'Puudete sisestamine'!$B:$B),"")</f>
      </c>
      <c r="G90" s="192">
        <f>IF(SUMIF('Puudete sisestamine'!$A:$A,$A90,'Puudete sisestamine'!$C:$C)&gt;0,SUMIF('Puudete sisestamine'!$A:$A,$A90,'Puudete sisestamine'!$C:$C),"")</f>
      </c>
      <c r="H90" s="192">
        <f>IF(SUMIF('Puudete sisestamine'!$A:$A,$A90,'Puudete sisestamine'!$D:$D)&gt;0,SUMIF('Puudete sisestamine'!$A:$A,$A90,'Puudete sisestamine'!$D:$D),"")</f>
      </c>
      <c r="I90" s="192">
        <f>IF(SUMIF('Puudete sisestamine'!$A:$A,$A90,'Puudete sisestamine'!$E:$E)&gt;0,SUMIF('Puudete sisestamine'!$A:$A,$A90,'Puudete sisestamine'!$E:$E),"")</f>
      </c>
      <c r="J90" s="191">
        <f t="shared" si="1"/>
      </c>
    </row>
    <row r="91" spans="1:10" s="194" customFormat="1" ht="16.5" customHeight="1" hidden="1">
      <c r="A91" s="191">
        <v>85</v>
      </c>
      <c r="B91" s="192" t="e">
        <f>VLOOKUP($A91,Startlist!$B:$H,2,FALSE)</f>
        <v>#N/A</v>
      </c>
      <c r="C91" s="193" t="e">
        <f>VLOOKUP($A91,Startlist!$B:$H,3,FALSE)</f>
        <v>#N/A</v>
      </c>
      <c r="D91" s="193" t="e">
        <f>VLOOKUP($A91,Startlist!$B:$H,4,FALSE)</f>
        <v>#N/A</v>
      </c>
      <c r="E91" s="193" t="e">
        <f>VLOOKUP($A91,Startlist!$B:$H,7,FALSE)</f>
        <v>#N/A</v>
      </c>
      <c r="F91" s="192">
        <f>IF(SUMIF('Puudete sisestamine'!$A:$A,$A91,'Puudete sisestamine'!$B:$B)&gt;0,SUMIF('Puudete sisestamine'!$A:$A,$A91,'Puudete sisestamine'!$B:$B),"")</f>
      </c>
      <c r="G91" s="192">
        <f>IF(SUMIF('Puudete sisestamine'!$A:$A,$A91,'Puudete sisestamine'!$C:$C)&gt;0,SUMIF('Puudete sisestamine'!$A:$A,$A91,'Puudete sisestamine'!$C:$C),"")</f>
      </c>
      <c r="H91" s="192">
        <f>IF(SUMIF('Puudete sisestamine'!$A:$A,$A91,'Puudete sisestamine'!$D:$D)&gt;0,SUMIF('Puudete sisestamine'!$A:$A,$A91,'Puudete sisestamine'!$D:$D),"")</f>
      </c>
      <c r="I91" s="192">
        <f>IF(SUMIF('Puudete sisestamine'!$A:$A,$A91,'Puudete sisestamine'!$E:$E)&gt;0,SUMIF('Puudete sisestamine'!$A:$A,$A91,'Puudete sisestamine'!$E:$E),"")</f>
      </c>
      <c r="J91" s="191">
        <f t="shared" si="1"/>
      </c>
    </row>
    <row r="92" spans="1:10" s="194" customFormat="1" ht="16.5" customHeight="1">
      <c r="A92" s="191">
        <v>86</v>
      </c>
      <c r="B92" s="192" t="str">
        <f>VLOOKUP($A92,Startlist!$B:$H,2,FALSE)</f>
        <v>2WV</v>
      </c>
      <c r="C92" s="193" t="str">
        <f>VLOOKUP($A92,Startlist!$B:$H,3,FALSE)</f>
        <v>Carol Haamer</v>
      </c>
      <c r="D92" s="193" t="str">
        <f>VLOOKUP($A92,Startlist!$B:$H,4,FALSE)</f>
        <v>Andres Tammel</v>
      </c>
      <c r="E92" s="193" t="str">
        <f>VLOOKUP($A92,Startlist!$B:$H,7,FALSE)</f>
        <v>Honda Civic</v>
      </c>
      <c r="F92" s="192">
        <f>IF(SUMIF('Puudete sisestamine'!$A:$A,$A92,'Puudete sisestamine'!$B:$B)&gt;0,SUMIF('Puudete sisestamine'!$A:$A,$A92,'Puudete sisestamine'!$B:$B),"")</f>
      </c>
      <c r="G92" s="192">
        <f>IF(SUMIF('Puudete sisestamine'!$A:$A,$A92,'Puudete sisestamine'!$C:$C)&gt;0,SUMIF('Puudete sisestamine'!$A:$A,$A92,'Puudete sisestamine'!$C:$C),"")</f>
      </c>
      <c r="H92" s="192">
        <f>IF(SUMIF('Puudete sisestamine'!$A:$A,$A92,'Puudete sisestamine'!$D:$D)&gt;0,SUMIF('Puudete sisestamine'!$A:$A,$A92,'Puudete sisestamine'!$D:$D),"")</f>
      </c>
      <c r="I92" s="192">
        <f>IF(SUMIF('Puudete sisestamine'!$A:$A,$A92,'Puudete sisestamine'!$E:$E)&gt;0,SUMIF('Puudete sisestamine'!$A:$A,$A92,'Puudete sisestamine'!$E:$E),"")</f>
      </c>
      <c r="J92" s="191">
        <f t="shared" si="1"/>
      </c>
    </row>
    <row r="93" spans="1:10" s="194" customFormat="1" ht="16.5" customHeight="1">
      <c r="A93" s="191">
        <v>87</v>
      </c>
      <c r="B93" s="192" t="str">
        <f>VLOOKUP($A93,Startlist!$B:$H,2,FALSE)</f>
        <v>SU</v>
      </c>
      <c r="C93" s="193" t="str">
        <f>VLOOKUP($A93,Startlist!$B:$H,3,FALSE)</f>
        <v>Jürgen Jaago</v>
      </c>
      <c r="D93" s="193" t="str">
        <f>VLOOKUP($A93,Startlist!$B:$H,4,FALSE)</f>
        <v>Kaupo Kantsik</v>
      </c>
      <c r="E93" s="193" t="str">
        <f>VLOOKUP($A93,Startlist!$B:$H,7,FALSE)</f>
        <v>Vaz 2105</v>
      </c>
      <c r="F93" s="192">
        <f>IF(SUMIF('Puudete sisestamine'!$A:$A,$A93,'Puudete sisestamine'!$B:$B)&gt;0,SUMIF('Puudete sisestamine'!$A:$A,$A93,'Puudete sisestamine'!$B:$B),"")</f>
      </c>
      <c r="G93" s="192">
        <f>IF(SUMIF('Puudete sisestamine'!$A:$A,$A93,'Puudete sisestamine'!$C:$C)&gt;0,SUMIF('Puudete sisestamine'!$A:$A,$A93,'Puudete sisestamine'!$C:$C),"")</f>
      </c>
      <c r="H93" s="192">
        <f>IF(SUMIF('Puudete sisestamine'!$A:$A,$A93,'Puudete sisestamine'!$D:$D)&gt;0,SUMIF('Puudete sisestamine'!$A:$A,$A93,'Puudete sisestamine'!$D:$D),"")</f>
      </c>
      <c r="I93" s="192">
        <f>IF(SUMIF('Puudete sisestamine'!$A:$A,$A93,'Puudete sisestamine'!$E:$E)&gt;0,SUMIF('Puudete sisestamine'!$A:$A,$A93,'Puudete sisestamine'!$E:$E),"")</f>
      </c>
      <c r="J93" s="191">
        <f t="shared" si="1"/>
      </c>
    </row>
    <row r="94" spans="1:10" s="194" customFormat="1" ht="16.5" customHeight="1" hidden="1">
      <c r="A94" s="191">
        <v>88</v>
      </c>
      <c r="B94" s="192" t="e">
        <f>VLOOKUP($A94,Startlist!$B:$H,2,FALSE)</f>
        <v>#N/A</v>
      </c>
      <c r="C94" s="193" t="e">
        <f>VLOOKUP($A94,Startlist!$B:$H,3,FALSE)</f>
        <v>#N/A</v>
      </c>
      <c r="D94" s="193" t="e">
        <f>VLOOKUP($A94,Startlist!$B:$H,4,FALSE)</f>
        <v>#N/A</v>
      </c>
      <c r="E94" s="193" t="e">
        <f>VLOOKUP($A94,Startlist!$B:$H,7,FALSE)</f>
        <v>#N/A</v>
      </c>
      <c r="F94" s="192">
        <f>IF(SUMIF('Puudete sisestamine'!$A:$A,$A94,'Puudete sisestamine'!$B:$B)&gt;0,SUMIF('Puudete sisestamine'!$A:$A,$A94,'Puudete sisestamine'!$B:$B),"")</f>
      </c>
      <c r="G94" s="192">
        <f>IF(SUMIF('Puudete sisestamine'!$A:$A,$A94,'Puudete sisestamine'!$C:$C)&gt;0,SUMIF('Puudete sisestamine'!$A:$A,$A94,'Puudete sisestamine'!$C:$C),"")</f>
      </c>
      <c r="H94" s="192">
        <f>IF(SUMIF('Puudete sisestamine'!$A:$A,$A94,'Puudete sisestamine'!$D:$D)&gt;0,SUMIF('Puudete sisestamine'!$A:$A,$A94,'Puudete sisestamine'!$D:$D),"")</f>
      </c>
      <c r="I94" s="192">
        <f>IF(SUMIF('Puudete sisestamine'!$A:$A,$A94,'Puudete sisestamine'!$E:$E)&gt;0,SUMIF('Puudete sisestamine'!$A:$A,$A94,'Puudete sisestamine'!$E:$E),"")</f>
      </c>
      <c r="J94" s="191">
        <f t="shared" si="1"/>
      </c>
    </row>
    <row r="95" spans="1:10" s="194" customFormat="1" ht="16.5" customHeight="1">
      <c r="A95" s="191">
        <v>89</v>
      </c>
      <c r="B95" s="192" t="str">
        <f>VLOOKUP($A95,Startlist!$B:$H,2,FALSE)</f>
        <v>2WS</v>
      </c>
      <c r="C95" s="193" t="str">
        <f>VLOOKUP($A95,Startlist!$B:$H,3,FALSE)</f>
        <v>Valdek Juss</v>
      </c>
      <c r="D95" s="193" t="str">
        <f>VLOOKUP($A95,Startlist!$B:$H,4,FALSE)</f>
        <v>Gustav Gross</v>
      </c>
      <c r="E95" s="193" t="str">
        <f>VLOOKUP($A95,Startlist!$B:$H,7,FALSE)</f>
        <v>Ford Focus</v>
      </c>
      <c r="F95" s="192">
        <f>IF(SUMIF('Puudete sisestamine'!$A:$A,$A95,'Puudete sisestamine'!$B:$B)&gt;0,SUMIF('Puudete sisestamine'!$A:$A,$A95,'Puudete sisestamine'!$B:$B),"")</f>
      </c>
      <c r="G95" s="192">
        <f>IF(SUMIF('Puudete sisestamine'!$A:$A,$A95,'Puudete sisestamine'!$C:$C)&gt;0,SUMIF('Puudete sisestamine'!$A:$A,$A95,'Puudete sisestamine'!$C:$C),"")</f>
      </c>
      <c r="H95" s="192">
        <f>IF(SUMIF('Puudete sisestamine'!$A:$A,$A95,'Puudete sisestamine'!$D:$D)&gt;0,SUMIF('Puudete sisestamine'!$A:$A,$A95,'Puudete sisestamine'!$D:$D),"")</f>
      </c>
      <c r="I95" s="192">
        <f>IF(SUMIF('Puudete sisestamine'!$A:$A,$A95,'Puudete sisestamine'!$E:$E)&gt;0,SUMIF('Puudete sisestamine'!$A:$A,$A95,'Puudete sisestamine'!$E:$E),"")</f>
      </c>
      <c r="J95" s="191">
        <f t="shared" si="1"/>
      </c>
    </row>
    <row r="96" spans="1:10" s="194" customFormat="1" ht="16.5" customHeight="1">
      <c r="A96" s="191">
        <v>90</v>
      </c>
      <c r="B96" s="192" t="str">
        <f>VLOOKUP($A96,Startlist!$B:$H,2,FALSE)</f>
        <v>J16</v>
      </c>
      <c r="C96" s="193" t="str">
        <f>VLOOKUP($A96,Startlist!$B:$H,3,FALSE)</f>
        <v>Kristofer Märtson</v>
      </c>
      <c r="D96" s="193" t="str">
        <f>VLOOKUP($A96,Startlist!$B:$H,4,FALSE)</f>
        <v>Risto Märtson</v>
      </c>
      <c r="E96" s="193" t="str">
        <f>VLOOKUP($A96,Startlist!$B:$H,7,FALSE)</f>
        <v>Honda Civic</v>
      </c>
      <c r="F96" s="192">
        <f>IF(SUMIF('Puudete sisestamine'!$A:$A,$A96,'Puudete sisestamine'!$B:$B)&gt;0,SUMIF('Puudete sisestamine'!$A:$A,$A96,'Puudete sisestamine'!$B:$B),"")</f>
      </c>
      <c r="G96" s="192">
        <f>IF(SUMIF('Puudete sisestamine'!$A:$A,$A96,'Puudete sisestamine'!$C:$C)&gt;0,SUMIF('Puudete sisestamine'!$A:$A,$A96,'Puudete sisestamine'!$C:$C),"")</f>
      </c>
      <c r="H96" s="192">
        <f>IF(SUMIF('Puudete sisestamine'!$A:$A,$A96,'Puudete sisestamine'!$D:$D)&gt;0,SUMIF('Puudete sisestamine'!$A:$A,$A96,'Puudete sisestamine'!$D:$D),"")</f>
      </c>
      <c r="I96" s="192">
        <f>IF(SUMIF('Puudete sisestamine'!$A:$A,$A96,'Puudete sisestamine'!$E:$E)&gt;0,SUMIF('Puudete sisestamine'!$A:$A,$A96,'Puudete sisestamine'!$E:$E),"")</f>
      </c>
      <c r="J96" s="191">
        <f t="shared" si="1"/>
      </c>
    </row>
  </sheetData>
  <sheetProtection/>
  <autoFilter ref="A6:J96"/>
  <mergeCells count="5">
    <mergeCell ref="F5:I5"/>
    <mergeCell ref="J5:J6"/>
    <mergeCell ref="A2:J2"/>
    <mergeCell ref="A3:J3"/>
    <mergeCell ref="A4:J4"/>
  </mergeCells>
  <printOptions/>
  <pageMargins left="0" right="0" top="0" bottom="0" header="0" footer="0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7.00390625" style="14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9" customWidth="1"/>
    <col min="7" max="7" width="11.140625" style="0" customWidth="1"/>
  </cols>
  <sheetData>
    <row r="1" spans="4:5" ht="15">
      <c r="D1" s="228"/>
      <c r="E1" s="228"/>
    </row>
    <row r="2" spans="4:5" ht="15.75">
      <c r="D2" s="227" t="str">
        <f>Startlist!$F2</f>
        <v>VARBOLA RAHVARALLI 2018  U.AAVA karikale</v>
      </c>
      <c r="E2" s="227"/>
    </row>
    <row r="3" spans="4:5" ht="15">
      <c r="D3" s="228" t="str">
        <f>Startlist!$F3</f>
        <v>9.juuni 2018</v>
      </c>
      <c r="E3" s="228"/>
    </row>
    <row r="4" spans="4:5" ht="15">
      <c r="D4" s="228" t="str">
        <f>Startlist!$F4</f>
        <v>Märjamaa vald</v>
      </c>
      <c r="E4" s="228"/>
    </row>
    <row r="6" spans="1:13" ht="15.75">
      <c r="A6" s="15" t="s">
        <v>18</v>
      </c>
      <c r="M6" s="182"/>
    </row>
    <row r="7" spans="1:13" s="194" customFormat="1" ht="15.75">
      <c r="A7" s="205" t="s">
        <v>12</v>
      </c>
      <c r="B7" s="206" t="s">
        <v>3</v>
      </c>
      <c r="C7" s="207" t="s">
        <v>4</v>
      </c>
      <c r="D7" s="208" t="s">
        <v>5</v>
      </c>
      <c r="E7" s="207" t="s">
        <v>7</v>
      </c>
      <c r="F7" s="207" t="s">
        <v>17</v>
      </c>
      <c r="G7" s="209"/>
      <c r="M7" s="182"/>
    </row>
    <row r="8" spans="1:13" ht="15" customHeight="1" hidden="1">
      <c r="A8" s="12"/>
      <c r="B8" s="13"/>
      <c r="C8" s="11"/>
      <c r="D8" s="11"/>
      <c r="E8" s="11"/>
      <c r="F8" s="72"/>
      <c r="G8" s="73"/>
      <c r="M8" s="182"/>
    </row>
    <row r="9" spans="1:13" ht="15" customHeight="1">
      <c r="A9" s="175" t="s">
        <v>1568</v>
      </c>
      <c r="B9" s="190" t="s">
        <v>110</v>
      </c>
      <c r="C9" s="156" t="s">
        <v>483</v>
      </c>
      <c r="D9" s="108" t="s">
        <v>484</v>
      </c>
      <c r="E9" s="108" t="s">
        <v>125</v>
      </c>
      <c r="F9" s="183" t="s">
        <v>1569</v>
      </c>
      <c r="G9" s="179" t="s">
        <v>1570</v>
      </c>
      <c r="M9" s="182"/>
    </row>
    <row r="10" spans="1:13" ht="15" customHeight="1">
      <c r="A10" s="175" t="s">
        <v>1571</v>
      </c>
      <c r="B10" s="190" t="s">
        <v>98</v>
      </c>
      <c r="C10" s="156" t="s">
        <v>399</v>
      </c>
      <c r="D10" s="108" t="s">
        <v>506</v>
      </c>
      <c r="E10" s="108" t="s">
        <v>259</v>
      </c>
      <c r="F10" s="183" t="s">
        <v>1572</v>
      </c>
      <c r="G10" s="179" t="s">
        <v>1570</v>
      </c>
      <c r="M10" s="182"/>
    </row>
    <row r="11" spans="1:13" ht="15" customHeight="1">
      <c r="A11" s="175" t="s">
        <v>1573</v>
      </c>
      <c r="B11" s="190" t="s">
        <v>169</v>
      </c>
      <c r="C11" s="156" t="s">
        <v>468</v>
      </c>
      <c r="D11" s="108" t="s">
        <v>469</v>
      </c>
      <c r="E11" s="108" t="s">
        <v>45</v>
      </c>
      <c r="F11" s="183" t="s">
        <v>1011</v>
      </c>
      <c r="G11" s="179" t="s">
        <v>1570</v>
      </c>
      <c r="M11" s="182"/>
    </row>
    <row r="12" spans="1:13" ht="15" customHeight="1">
      <c r="A12" s="175" t="s">
        <v>1574</v>
      </c>
      <c r="B12" s="190" t="s">
        <v>98</v>
      </c>
      <c r="C12" s="156" t="s">
        <v>252</v>
      </c>
      <c r="D12" s="108" t="s">
        <v>253</v>
      </c>
      <c r="E12" s="108" t="s">
        <v>189</v>
      </c>
      <c r="F12" s="183" t="s">
        <v>1011</v>
      </c>
      <c r="G12" s="179" t="s">
        <v>1570</v>
      </c>
      <c r="M12" s="182"/>
    </row>
    <row r="13" spans="1:13" ht="15" customHeight="1">
      <c r="A13" s="175" t="s">
        <v>1575</v>
      </c>
      <c r="B13" s="190" t="s">
        <v>110</v>
      </c>
      <c r="C13" s="156" t="s">
        <v>432</v>
      </c>
      <c r="D13" s="108" t="s">
        <v>433</v>
      </c>
      <c r="E13" s="108" t="s">
        <v>288</v>
      </c>
      <c r="F13" s="183" t="s">
        <v>1011</v>
      </c>
      <c r="G13" s="179" t="s">
        <v>1570</v>
      </c>
      <c r="M13" s="182"/>
    </row>
    <row r="14" spans="1:13" ht="15" customHeight="1">
      <c r="A14" s="175" t="s">
        <v>1576</v>
      </c>
      <c r="B14" s="190" t="s">
        <v>110</v>
      </c>
      <c r="C14" s="156" t="s">
        <v>298</v>
      </c>
      <c r="D14" s="108" t="s">
        <v>299</v>
      </c>
      <c r="E14" s="108" t="s">
        <v>301</v>
      </c>
      <c r="F14" s="183" t="s">
        <v>1011</v>
      </c>
      <c r="G14" s="179" t="s">
        <v>1577</v>
      </c>
      <c r="M14" s="182"/>
    </row>
    <row r="15" spans="1:13" ht="15" customHeight="1">
      <c r="A15" s="175" t="s">
        <v>1578</v>
      </c>
      <c r="B15" s="190" t="s">
        <v>110</v>
      </c>
      <c r="C15" s="156" t="s">
        <v>330</v>
      </c>
      <c r="D15" s="108" t="s">
        <v>331</v>
      </c>
      <c r="E15" s="108" t="s">
        <v>332</v>
      </c>
      <c r="F15" s="183" t="s">
        <v>916</v>
      </c>
      <c r="G15" s="179" t="s">
        <v>1577</v>
      </c>
      <c r="M15" s="182"/>
    </row>
    <row r="16" spans="1:13" ht="15" customHeight="1">
      <c r="A16" s="175" t="s">
        <v>1579</v>
      </c>
      <c r="B16" s="190" t="s">
        <v>40</v>
      </c>
      <c r="C16" s="156" t="s">
        <v>59</v>
      </c>
      <c r="D16" s="108" t="s">
        <v>60</v>
      </c>
      <c r="E16" s="108" t="s">
        <v>62</v>
      </c>
      <c r="F16" s="183" t="s">
        <v>1580</v>
      </c>
      <c r="G16" s="179" t="s">
        <v>1581</v>
      </c>
      <c r="M16" s="182"/>
    </row>
    <row r="17" spans="1:13" ht="15" customHeight="1">
      <c r="A17" s="175" t="s">
        <v>1582</v>
      </c>
      <c r="B17" s="190" t="s">
        <v>162</v>
      </c>
      <c r="C17" s="156" t="s">
        <v>316</v>
      </c>
      <c r="D17" s="108" t="s">
        <v>317</v>
      </c>
      <c r="E17" s="108" t="s">
        <v>119</v>
      </c>
      <c r="F17" s="183" t="s">
        <v>1011</v>
      </c>
      <c r="G17" s="179" t="s">
        <v>1583</v>
      </c>
      <c r="M17" s="182"/>
    </row>
    <row r="18" spans="1:13" ht="15" customHeight="1">
      <c r="A18" s="175" t="s">
        <v>1584</v>
      </c>
      <c r="B18" s="190" t="s">
        <v>110</v>
      </c>
      <c r="C18" s="156" t="s">
        <v>291</v>
      </c>
      <c r="D18" s="108" t="s">
        <v>292</v>
      </c>
      <c r="E18" s="108" t="s">
        <v>239</v>
      </c>
      <c r="F18" s="183" t="s">
        <v>1011</v>
      </c>
      <c r="G18" s="179" t="s">
        <v>1583</v>
      </c>
      <c r="M18" s="182"/>
    </row>
    <row r="19" spans="1:13" ht="15" customHeight="1">
      <c r="A19" s="175" t="s">
        <v>1585</v>
      </c>
      <c r="B19" s="190" t="s">
        <v>40</v>
      </c>
      <c r="C19" s="156" t="s">
        <v>65</v>
      </c>
      <c r="D19" s="108" t="s">
        <v>503</v>
      </c>
      <c r="E19" s="108" t="s">
        <v>67</v>
      </c>
      <c r="F19" s="183" t="s">
        <v>1011</v>
      </c>
      <c r="G19" s="179" t="s">
        <v>1583</v>
      </c>
      <c r="M19" s="182"/>
    </row>
    <row r="20" spans="1:13" ht="15" customHeight="1">
      <c r="A20" s="175" t="s">
        <v>920</v>
      </c>
      <c r="B20" s="190" t="s">
        <v>151</v>
      </c>
      <c r="C20" s="156" t="s">
        <v>415</v>
      </c>
      <c r="D20" s="108" t="s">
        <v>416</v>
      </c>
      <c r="E20" s="108" t="s">
        <v>377</v>
      </c>
      <c r="F20" s="183" t="s">
        <v>921</v>
      </c>
      <c r="G20" s="179" t="s">
        <v>911</v>
      </c>
      <c r="M20" s="182"/>
    </row>
    <row r="21" spans="1:13" ht="15" customHeight="1">
      <c r="A21" s="175" t="s">
        <v>909</v>
      </c>
      <c r="B21" s="190" t="s">
        <v>40</v>
      </c>
      <c r="C21" s="156" t="s">
        <v>41</v>
      </c>
      <c r="D21" s="108" t="s">
        <v>42</v>
      </c>
      <c r="E21" s="108" t="s">
        <v>45</v>
      </c>
      <c r="F21" s="183" t="s">
        <v>910</v>
      </c>
      <c r="G21" s="179" t="s">
        <v>911</v>
      </c>
      <c r="M21" s="182"/>
    </row>
    <row r="22" spans="1:13" ht="15" customHeight="1">
      <c r="A22" s="175" t="s">
        <v>915</v>
      </c>
      <c r="B22" s="190" t="s">
        <v>110</v>
      </c>
      <c r="C22" s="156" t="s">
        <v>286</v>
      </c>
      <c r="D22" s="108" t="s">
        <v>287</v>
      </c>
      <c r="E22" s="108" t="s">
        <v>288</v>
      </c>
      <c r="F22" s="183" t="s">
        <v>916</v>
      </c>
      <c r="G22" s="179" t="s">
        <v>914</v>
      </c>
      <c r="M22" s="182"/>
    </row>
    <row r="23" spans="1:13" ht="15" customHeight="1">
      <c r="A23" s="175" t="s">
        <v>912</v>
      </c>
      <c r="B23" s="190" t="s">
        <v>110</v>
      </c>
      <c r="C23" s="156" t="s">
        <v>217</v>
      </c>
      <c r="D23" s="108" t="s">
        <v>218</v>
      </c>
      <c r="E23" s="108" t="s">
        <v>219</v>
      </c>
      <c r="F23" s="183" t="s">
        <v>913</v>
      </c>
      <c r="G23" s="179" t="s">
        <v>914</v>
      </c>
      <c r="M23" s="182"/>
    </row>
    <row r="24" spans="1:13" ht="15" customHeight="1">
      <c r="A24" s="175" t="s">
        <v>924</v>
      </c>
      <c r="B24" s="190" t="s">
        <v>151</v>
      </c>
      <c r="C24" s="156" t="s">
        <v>489</v>
      </c>
      <c r="D24" s="108" t="s">
        <v>490</v>
      </c>
      <c r="E24" s="108" t="s">
        <v>440</v>
      </c>
      <c r="F24" s="183"/>
      <c r="G24" s="179" t="s">
        <v>914</v>
      </c>
      <c r="M24" s="182"/>
    </row>
    <row r="25" spans="1:13" ht="15" customHeight="1">
      <c r="A25" s="175" t="s">
        <v>1586</v>
      </c>
      <c r="B25" s="190" t="s">
        <v>162</v>
      </c>
      <c r="C25" s="156" t="s">
        <v>163</v>
      </c>
      <c r="D25" s="108" t="s">
        <v>164</v>
      </c>
      <c r="E25" s="108" t="s">
        <v>166</v>
      </c>
      <c r="F25" s="183" t="s">
        <v>1011</v>
      </c>
      <c r="G25" s="179" t="s">
        <v>1587</v>
      </c>
      <c r="M25" s="182"/>
    </row>
    <row r="26" spans="1:13" ht="15" customHeight="1">
      <c r="A26" s="175" t="s">
        <v>917</v>
      </c>
      <c r="B26" s="190" t="s">
        <v>110</v>
      </c>
      <c r="C26" s="156" t="s">
        <v>325</v>
      </c>
      <c r="D26" s="108" t="s">
        <v>326</v>
      </c>
      <c r="E26" s="108" t="s">
        <v>51</v>
      </c>
      <c r="F26" s="183" t="s">
        <v>918</v>
      </c>
      <c r="G26" s="179" t="s">
        <v>919</v>
      </c>
      <c r="M26" s="182"/>
    </row>
    <row r="27" spans="1:13" ht="15" customHeight="1">
      <c r="A27" s="175" t="s">
        <v>922</v>
      </c>
      <c r="B27" s="190" t="s">
        <v>98</v>
      </c>
      <c r="C27" s="156" t="s">
        <v>457</v>
      </c>
      <c r="D27" s="108" t="s">
        <v>458</v>
      </c>
      <c r="E27" s="108" t="s">
        <v>459</v>
      </c>
      <c r="F27" s="183" t="s">
        <v>918</v>
      </c>
      <c r="G27" s="179" t="s">
        <v>919</v>
      </c>
      <c r="M27" s="182"/>
    </row>
    <row r="28" spans="1:13" ht="15" customHeight="1">
      <c r="A28" s="175" t="s">
        <v>923</v>
      </c>
      <c r="B28" s="190" t="s">
        <v>98</v>
      </c>
      <c r="C28" s="156" t="s">
        <v>464</v>
      </c>
      <c r="D28" s="108" t="s">
        <v>465</v>
      </c>
      <c r="E28" s="108" t="s">
        <v>107</v>
      </c>
      <c r="F28" s="183" t="s">
        <v>918</v>
      </c>
      <c r="G28" s="179" t="s">
        <v>919</v>
      </c>
      <c r="M28" s="182"/>
    </row>
    <row r="29" spans="1:13" ht="15" customHeight="1">
      <c r="A29" s="175"/>
      <c r="B29" s="176"/>
      <c r="C29" s="177"/>
      <c r="D29" s="178"/>
      <c r="E29" s="178"/>
      <c r="F29" s="183"/>
      <c r="G29" s="179"/>
      <c r="M29" s="182"/>
    </row>
    <row r="30" spans="1:13" ht="15" customHeight="1">
      <c r="A30" s="175"/>
      <c r="B30" s="176"/>
      <c r="C30" s="177"/>
      <c r="D30" s="178"/>
      <c r="E30" s="178"/>
      <c r="F30" s="183"/>
      <c r="G30" s="179"/>
      <c r="M30" s="182"/>
    </row>
    <row r="31" spans="1:13" ht="15" customHeight="1">
      <c r="A31" s="175"/>
      <c r="B31" s="176"/>
      <c r="C31" s="177"/>
      <c r="D31" s="178"/>
      <c r="E31" s="178"/>
      <c r="F31" s="183"/>
      <c r="G31" s="179"/>
      <c r="M31" s="182"/>
    </row>
    <row r="32" spans="1:13" ht="15" customHeight="1">
      <c r="A32" s="175"/>
      <c r="B32" s="176"/>
      <c r="C32" s="177"/>
      <c r="D32" s="178"/>
      <c r="E32" s="178"/>
      <c r="F32" s="183"/>
      <c r="G32" s="179"/>
      <c r="M32" s="182"/>
    </row>
    <row r="33" spans="1:13" ht="15" customHeight="1">
      <c r="A33" s="175"/>
      <c r="B33" s="176"/>
      <c r="C33" s="177"/>
      <c r="D33" s="178"/>
      <c r="E33" s="178"/>
      <c r="F33" s="183"/>
      <c r="G33" s="179"/>
      <c r="M33" s="182"/>
    </row>
    <row r="34" spans="1:13" ht="15" customHeight="1">
      <c r="A34" s="175"/>
      <c r="B34" s="176"/>
      <c r="C34" s="177"/>
      <c r="D34" s="178"/>
      <c r="E34" s="178"/>
      <c r="F34" s="183"/>
      <c r="G34" s="179"/>
      <c r="M34" s="182"/>
    </row>
    <row r="35" spans="1:13" ht="15" customHeight="1">
      <c r="A35" s="175"/>
      <c r="B35" s="176"/>
      <c r="C35" s="177"/>
      <c r="D35" s="178"/>
      <c r="E35" s="178"/>
      <c r="F35" s="183"/>
      <c r="G35" s="179"/>
      <c r="M35" s="182"/>
    </row>
    <row r="36" spans="1:13" ht="15" customHeight="1">
      <c r="A36" s="175"/>
      <c r="B36" s="176"/>
      <c r="C36" s="177"/>
      <c r="D36" s="178"/>
      <c r="E36" s="178"/>
      <c r="F36" s="183"/>
      <c r="G36" s="179"/>
      <c r="M36" s="182"/>
    </row>
    <row r="37" spans="1:13" ht="15" customHeight="1">
      <c r="A37" s="175"/>
      <c r="B37" s="176"/>
      <c r="C37" s="177"/>
      <c r="D37" s="178"/>
      <c r="E37" s="178"/>
      <c r="F37" s="183"/>
      <c r="G37" s="179"/>
      <c r="M37" s="182"/>
    </row>
    <row r="38" spans="1:13" ht="15" customHeight="1">
      <c r="A38" s="175"/>
      <c r="B38" s="176"/>
      <c r="C38" s="177"/>
      <c r="D38" s="178"/>
      <c r="E38" s="178"/>
      <c r="F38" s="183"/>
      <c r="G38" s="179"/>
      <c r="M38" s="182"/>
    </row>
    <row r="39" spans="1:13" ht="15" customHeight="1">
      <c r="A39" s="175"/>
      <c r="B39" s="176"/>
      <c r="C39" s="177"/>
      <c r="D39" s="178"/>
      <c r="E39" s="178"/>
      <c r="F39" s="183"/>
      <c r="G39" s="179"/>
      <c r="M39" s="182"/>
    </row>
    <row r="40" spans="1:13" ht="15" customHeight="1">
      <c r="A40" s="175"/>
      <c r="B40" s="176"/>
      <c r="C40" s="177"/>
      <c r="D40" s="178"/>
      <c r="E40" s="178"/>
      <c r="F40" s="183"/>
      <c r="G40" s="179"/>
      <c r="M40" s="182"/>
    </row>
    <row r="41" spans="1:13" ht="15" customHeight="1">
      <c r="A41" s="175"/>
      <c r="B41" s="176"/>
      <c r="C41" s="177"/>
      <c r="D41" s="178"/>
      <c r="E41" s="178"/>
      <c r="F41" s="183"/>
      <c r="G41" s="179"/>
      <c r="M41" s="182"/>
    </row>
    <row r="42" spans="1:13" ht="15" customHeight="1">
      <c r="A42" s="175"/>
      <c r="B42" s="176"/>
      <c r="C42" s="177"/>
      <c r="D42" s="178"/>
      <c r="E42" s="178"/>
      <c r="F42" s="183"/>
      <c r="G42" s="179"/>
      <c r="M42" s="182"/>
    </row>
    <row r="43" spans="1:13" ht="15" customHeight="1">
      <c r="A43" s="175"/>
      <c r="B43" s="176"/>
      <c r="C43" s="177"/>
      <c r="D43" s="178"/>
      <c r="E43" s="178"/>
      <c r="F43" s="183"/>
      <c r="G43" s="179"/>
      <c r="M43" s="182"/>
    </row>
    <row r="44" spans="1:7" ht="12.75">
      <c r="A44" s="180"/>
      <c r="B44" s="180"/>
      <c r="C44" s="166"/>
      <c r="D44" s="166"/>
      <c r="E44" s="166"/>
      <c r="F44" s="181"/>
      <c r="G44" s="166"/>
    </row>
  </sheetData>
  <sheetProtection/>
  <mergeCells count="4">
    <mergeCell ref="D1:E1"/>
    <mergeCell ref="D2:E2"/>
    <mergeCell ref="D3:E3"/>
    <mergeCell ref="D4:E4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140625" style="17" customWidth="1"/>
    <col min="2" max="2" width="4.421875" style="17" customWidth="1"/>
    <col min="3" max="3" width="6.421875" style="2" customWidth="1"/>
    <col min="4" max="4" width="20.8515625" style="0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22" bestFit="1" customWidth="1"/>
    <col min="9" max="9" width="9.57421875" style="17" customWidth="1"/>
  </cols>
  <sheetData>
    <row r="1" ht="15">
      <c r="F1" s="40"/>
    </row>
    <row r="2" ht="15.75">
      <c r="F2" s="1" t="str">
        <f>Startlist!$F2</f>
        <v>VARBOLA RAHVARALLI 2018  U.AAVA karikale</v>
      </c>
    </row>
    <row r="3" ht="15">
      <c r="F3" s="40" t="str">
        <f>Startlist!$F3</f>
        <v>9.juuni 2018</v>
      </c>
    </row>
    <row r="4" spans="6:8" ht="15">
      <c r="F4" s="40" t="str">
        <f>Startlist!$F4</f>
        <v>Märjamaa vald</v>
      </c>
      <c r="H4" s="21"/>
    </row>
    <row r="5" spans="1:9" ht="15.75">
      <c r="A5" s="15" t="s">
        <v>0</v>
      </c>
      <c r="F5" s="1"/>
      <c r="H5" s="21"/>
      <c r="I5" s="32"/>
    </row>
    <row r="6" spans="1:9" ht="15.75">
      <c r="A6" s="94"/>
      <c r="B6" s="133"/>
      <c r="C6" s="100"/>
      <c r="D6" s="64"/>
      <c r="E6" s="64"/>
      <c r="F6" s="90"/>
      <c r="G6" s="64"/>
      <c r="H6" s="134"/>
      <c r="I6" s="135" t="s">
        <v>1696</v>
      </c>
    </row>
    <row r="7" spans="1:9" ht="12.75">
      <c r="A7" s="25"/>
      <c r="B7" s="26"/>
      <c r="C7" s="27"/>
      <c r="D7" s="28"/>
      <c r="E7" s="28"/>
      <c r="F7" s="29"/>
      <c r="G7" s="28"/>
      <c r="H7" s="30"/>
      <c r="I7" s="31"/>
    </row>
    <row r="8" spans="1:9" ht="15" customHeight="1">
      <c r="A8" s="18" t="s">
        <v>39</v>
      </c>
      <c r="B8" s="18" t="s">
        <v>1697</v>
      </c>
      <c r="C8" s="19" t="s">
        <v>75</v>
      </c>
      <c r="D8" s="20" t="s">
        <v>76</v>
      </c>
      <c r="E8" s="20" t="s">
        <v>77</v>
      </c>
      <c r="F8" s="19" t="s">
        <v>43</v>
      </c>
      <c r="G8" s="20" t="s">
        <v>78</v>
      </c>
      <c r="H8" s="23" t="s">
        <v>79</v>
      </c>
      <c r="I8" s="18" t="s">
        <v>1620</v>
      </c>
    </row>
    <row r="9" spans="1:9" ht="15" customHeight="1">
      <c r="A9" s="36" t="s">
        <v>47</v>
      </c>
      <c r="B9" s="36" t="s">
        <v>1698</v>
      </c>
      <c r="C9" s="37" t="s">
        <v>75</v>
      </c>
      <c r="D9" s="38" t="s">
        <v>82</v>
      </c>
      <c r="E9" s="38" t="s">
        <v>83</v>
      </c>
      <c r="F9" s="37" t="s">
        <v>43</v>
      </c>
      <c r="G9" s="38" t="s">
        <v>78</v>
      </c>
      <c r="H9" s="39" t="s">
        <v>84</v>
      </c>
      <c r="I9" s="36" t="s">
        <v>1342</v>
      </c>
    </row>
    <row r="10" spans="1:9" ht="15" customHeight="1">
      <c r="A10" s="36" t="s">
        <v>53</v>
      </c>
      <c r="B10" s="36" t="s">
        <v>1699</v>
      </c>
      <c r="C10" s="37" t="s">
        <v>75</v>
      </c>
      <c r="D10" s="38" t="s">
        <v>92</v>
      </c>
      <c r="E10" s="38" t="s">
        <v>93</v>
      </c>
      <c r="F10" s="37" t="s">
        <v>43</v>
      </c>
      <c r="G10" s="38" t="s">
        <v>94</v>
      </c>
      <c r="H10" s="39" t="s">
        <v>95</v>
      </c>
      <c r="I10" s="36" t="s">
        <v>1623</v>
      </c>
    </row>
    <row r="11" spans="1:9" ht="15" customHeight="1">
      <c r="A11" s="36" t="s">
        <v>58</v>
      </c>
      <c r="B11" s="36" t="s">
        <v>1700</v>
      </c>
      <c r="C11" s="37" t="s">
        <v>110</v>
      </c>
      <c r="D11" s="38" t="s">
        <v>242</v>
      </c>
      <c r="E11" s="38" t="s">
        <v>243</v>
      </c>
      <c r="F11" s="37" t="s">
        <v>43</v>
      </c>
      <c r="G11" s="38" t="s">
        <v>244</v>
      </c>
      <c r="H11" s="39" t="s">
        <v>245</v>
      </c>
      <c r="I11" s="36" t="s">
        <v>1624</v>
      </c>
    </row>
    <row r="12" spans="1:9" ht="15" customHeight="1">
      <c r="A12" s="36" t="s">
        <v>64</v>
      </c>
      <c r="B12" s="36" t="s">
        <v>1701</v>
      </c>
      <c r="C12" s="37" t="s">
        <v>110</v>
      </c>
      <c r="D12" s="38" t="s">
        <v>226</v>
      </c>
      <c r="E12" s="38" t="s">
        <v>227</v>
      </c>
      <c r="F12" s="37" t="s">
        <v>43</v>
      </c>
      <c r="G12" s="38" t="s">
        <v>228</v>
      </c>
      <c r="H12" s="39" t="s">
        <v>229</v>
      </c>
      <c r="I12" s="36" t="s">
        <v>1625</v>
      </c>
    </row>
    <row r="13" spans="1:9" ht="15" customHeight="1">
      <c r="A13" s="36" t="s">
        <v>69</v>
      </c>
      <c r="B13" s="36" t="s">
        <v>1702</v>
      </c>
      <c r="C13" s="37" t="s">
        <v>110</v>
      </c>
      <c r="D13" s="38" t="s">
        <v>237</v>
      </c>
      <c r="E13" s="38" t="s">
        <v>238</v>
      </c>
      <c r="F13" s="37" t="s">
        <v>43</v>
      </c>
      <c r="G13" s="38" t="s">
        <v>200</v>
      </c>
      <c r="H13" s="39" t="s">
        <v>239</v>
      </c>
      <c r="I13" s="36" t="s">
        <v>1626</v>
      </c>
    </row>
    <row r="14" spans="1:9" ht="15" customHeight="1">
      <c r="A14" s="36" t="s">
        <v>74</v>
      </c>
      <c r="B14" s="36" t="s">
        <v>1703</v>
      </c>
      <c r="C14" s="37" t="s">
        <v>110</v>
      </c>
      <c r="D14" s="38" t="s">
        <v>122</v>
      </c>
      <c r="E14" s="38" t="s">
        <v>123</v>
      </c>
      <c r="F14" s="37" t="s">
        <v>43</v>
      </c>
      <c r="G14" s="38" t="s">
        <v>124</v>
      </c>
      <c r="H14" s="39" t="s">
        <v>125</v>
      </c>
      <c r="I14" s="36" t="s">
        <v>1350</v>
      </c>
    </row>
    <row r="15" spans="1:9" ht="15" customHeight="1">
      <c r="A15" s="36" t="s">
        <v>81</v>
      </c>
      <c r="B15" s="36" t="s">
        <v>1704</v>
      </c>
      <c r="C15" s="37" t="s">
        <v>98</v>
      </c>
      <c r="D15" s="38" t="s">
        <v>406</v>
      </c>
      <c r="E15" s="38" t="s">
        <v>407</v>
      </c>
      <c r="F15" s="37" t="s">
        <v>43</v>
      </c>
      <c r="G15" s="38" t="s">
        <v>392</v>
      </c>
      <c r="H15" s="39" t="s">
        <v>382</v>
      </c>
      <c r="I15" s="36" t="s">
        <v>1628</v>
      </c>
    </row>
    <row r="16" spans="1:9" ht="15" customHeight="1">
      <c r="A16" s="36" t="s">
        <v>86</v>
      </c>
      <c r="B16" s="36" t="s">
        <v>1705</v>
      </c>
      <c r="C16" s="37" t="s">
        <v>110</v>
      </c>
      <c r="D16" s="38" t="s">
        <v>380</v>
      </c>
      <c r="E16" s="38" t="s">
        <v>381</v>
      </c>
      <c r="F16" s="37" t="s">
        <v>43</v>
      </c>
      <c r="G16" s="38" t="s">
        <v>101</v>
      </c>
      <c r="H16" s="39" t="s">
        <v>382</v>
      </c>
      <c r="I16" s="36" t="s">
        <v>1357</v>
      </c>
    </row>
    <row r="17" spans="1:9" ht="15" customHeight="1">
      <c r="A17" s="36" t="s">
        <v>91</v>
      </c>
      <c r="B17" s="36" t="s">
        <v>1706</v>
      </c>
      <c r="C17" s="37" t="s">
        <v>128</v>
      </c>
      <c r="D17" s="38" t="s">
        <v>129</v>
      </c>
      <c r="E17" s="38" t="s">
        <v>130</v>
      </c>
      <c r="F17" s="37" t="s">
        <v>43</v>
      </c>
      <c r="G17" s="38" t="s">
        <v>61</v>
      </c>
      <c r="H17" s="39" t="s">
        <v>131</v>
      </c>
      <c r="I17" s="36" t="s">
        <v>1630</v>
      </c>
    </row>
    <row r="18" spans="1:9" ht="15" customHeight="1">
      <c r="A18" s="136"/>
      <c r="B18" s="136"/>
      <c r="C18" s="137"/>
      <c r="D18" s="138"/>
      <c r="E18" s="138"/>
      <c r="F18" s="137"/>
      <c r="G18" s="138"/>
      <c r="H18" s="139"/>
      <c r="I18" s="136"/>
    </row>
    <row r="19" spans="1:9" s="3" customFormat="1" ht="15" customHeight="1">
      <c r="A19" s="33"/>
      <c r="B19" s="33"/>
      <c r="C19" s="34"/>
      <c r="D19" s="24"/>
      <c r="E19" s="24"/>
      <c r="F19" s="34"/>
      <c r="G19" s="24"/>
      <c r="H19" s="35"/>
      <c r="I19" s="151" t="s">
        <v>1707</v>
      </c>
    </row>
    <row r="20" spans="1:9" s="24" customFormat="1" ht="15" customHeight="1">
      <c r="A20" s="157" t="s">
        <v>39</v>
      </c>
      <c r="B20" s="157" t="s">
        <v>1697</v>
      </c>
      <c r="C20" s="158" t="s">
        <v>75</v>
      </c>
      <c r="D20" s="159" t="s">
        <v>76</v>
      </c>
      <c r="E20" s="159" t="s">
        <v>77</v>
      </c>
      <c r="F20" s="158" t="s">
        <v>43</v>
      </c>
      <c r="G20" s="159" t="s">
        <v>78</v>
      </c>
      <c r="H20" s="160" t="s">
        <v>79</v>
      </c>
      <c r="I20" s="157" t="s">
        <v>1620</v>
      </c>
    </row>
    <row r="21" spans="1:10" s="24" customFormat="1" ht="15" customHeight="1">
      <c r="A21" s="161" t="s">
        <v>47</v>
      </c>
      <c r="B21" s="161" t="s">
        <v>1698</v>
      </c>
      <c r="C21" s="162" t="s">
        <v>75</v>
      </c>
      <c r="D21" s="163" t="s">
        <v>82</v>
      </c>
      <c r="E21" s="163" t="s">
        <v>83</v>
      </c>
      <c r="F21" s="162" t="s">
        <v>43</v>
      </c>
      <c r="G21" s="163" t="s">
        <v>78</v>
      </c>
      <c r="H21" s="164" t="s">
        <v>84</v>
      </c>
      <c r="I21" s="161" t="s">
        <v>1342</v>
      </c>
      <c r="J21"/>
    </row>
    <row r="22" spans="1:9" ht="15" customHeight="1">
      <c r="A22" s="161" t="s">
        <v>53</v>
      </c>
      <c r="B22" s="161" t="s">
        <v>1699</v>
      </c>
      <c r="C22" s="162" t="s">
        <v>75</v>
      </c>
      <c r="D22" s="163" t="s">
        <v>92</v>
      </c>
      <c r="E22" s="163" t="s">
        <v>93</v>
      </c>
      <c r="F22" s="162" t="s">
        <v>43</v>
      </c>
      <c r="G22" s="163" t="s">
        <v>94</v>
      </c>
      <c r="H22" s="164" t="s">
        <v>95</v>
      </c>
      <c r="I22" s="161" t="s">
        <v>1623</v>
      </c>
    </row>
    <row r="23" spans="1:9" ht="15" customHeight="1">
      <c r="A23" s="136"/>
      <c r="B23" s="136"/>
      <c r="C23" s="137"/>
      <c r="D23" s="138"/>
      <c r="E23" s="138"/>
      <c r="F23" s="137"/>
      <c r="G23" s="138"/>
      <c r="H23" s="139"/>
      <c r="I23" s="136"/>
    </row>
    <row r="24" spans="1:9" s="3" customFormat="1" ht="15" customHeight="1">
      <c r="A24" s="33"/>
      <c r="B24" s="33"/>
      <c r="C24" s="34"/>
      <c r="D24" s="24"/>
      <c r="E24" s="24"/>
      <c r="F24" s="34"/>
      <c r="G24" s="24"/>
      <c r="H24" s="35"/>
      <c r="I24" s="151" t="s">
        <v>1708</v>
      </c>
    </row>
    <row r="25" spans="1:9" s="24" customFormat="1" ht="15" customHeight="1">
      <c r="A25" s="157" t="s">
        <v>39</v>
      </c>
      <c r="B25" s="157" t="s">
        <v>1700</v>
      </c>
      <c r="C25" s="158" t="s">
        <v>110</v>
      </c>
      <c r="D25" s="159" t="s">
        <v>242</v>
      </c>
      <c r="E25" s="159" t="s">
        <v>243</v>
      </c>
      <c r="F25" s="158" t="s">
        <v>43</v>
      </c>
      <c r="G25" s="159" t="s">
        <v>244</v>
      </c>
      <c r="H25" s="160" t="s">
        <v>245</v>
      </c>
      <c r="I25" s="157" t="s">
        <v>1345</v>
      </c>
    </row>
    <row r="26" spans="1:10" s="24" customFormat="1" ht="15" customHeight="1">
      <c r="A26" s="161" t="s">
        <v>47</v>
      </c>
      <c r="B26" s="161" t="s">
        <v>1701</v>
      </c>
      <c r="C26" s="162" t="s">
        <v>110</v>
      </c>
      <c r="D26" s="163" t="s">
        <v>226</v>
      </c>
      <c r="E26" s="163" t="s">
        <v>227</v>
      </c>
      <c r="F26" s="162" t="s">
        <v>43</v>
      </c>
      <c r="G26" s="163" t="s">
        <v>228</v>
      </c>
      <c r="H26" s="164" t="s">
        <v>229</v>
      </c>
      <c r="I26" s="161" t="s">
        <v>1709</v>
      </c>
      <c r="J26"/>
    </row>
    <row r="27" spans="1:9" ht="15" customHeight="1">
      <c r="A27" s="161" t="s">
        <v>53</v>
      </c>
      <c r="B27" s="161" t="s">
        <v>1702</v>
      </c>
      <c r="C27" s="162" t="s">
        <v>110</v>
      </c>
      <c r="D27" s="163" t="s">
        <v>237</v>
      </c>
      <c r="E27" s="163" t="s">
        <v>238</v>
      </c>
      <c r="F27" s="162" t="s">
        <v>43</v>
      </c>
      <c r="G27" s="163" t="s">
        <v>200</v>
      </c>
      <c r="H27" s="164" t="s">
        <v>239</v>
      </c>
      <c r="I27" s="161" t="s">
        <v>1710</v>
      </c>
    </row>
    <row r="28" spans="1:9" ht="15" customHeight="1">
      <c r="A28" s="136"/>
      <c r="B28" s="136"/>
      <c r="C28" s="137"/>
      <c r="D28" s="138"/>
      <c r="E28" s="138"/>
      <c r="F28" s="137"/>
      <c r="G28" s="138"/>
      <c r="H28" s="139"/>
      <c r="I28" s="136"/>
    </row>
    <row r="29" spans="1:9" s="3" customFormat="1" ht="15" customHeight="1">
      <c r="A29" s="33"/>
      <c r="B29" s="33"/>
      <c r="C29" s="34"/>
      <c r="D29" s="24"/>
      <c r="E29" s="24"/>
      <c r="F29" s="34"/>
      <c r="G29" s="24"/>
      <c r="H29" s="35"/>
      <c r="I29" s="151" t="s">
        <v>1711</v>
      </c>
    </row>
    <row r="30" spans="1:9" s="24" customFormat="1" ht="15" customHeight="1">
      <c r="A30" s="157" t="s">
        <v>39</v>
      </c>
      <c r="B30" s="157" t="s">
        <v>1704</v>
      </c>
      <c r="C30" s="158" t="s">
        <v>98</v>
      </c>
      <c r="D30" s="159" t="s">
        <v>406</v>
      </c>
      <c r="E30" s="159" t="s">
        <v>407</v>
      </c>
      <c r="F30" s="158" t="s">
        <v>43</v>
      </c>
      <c r="G30" s="159" t="s">
        <v>392</v>
      </c>
      <c r="H30" s="160" t="s">
        <v>382</v>
      </c>
      <c r="I30" s="157" t="s">
        <v>1355</v>
      </c>
    </row>
    <row r="31" spans="1:10" s="24" customFormat="1" ht="15" customHeight="1">
      <c r="A31" s="161" t="s">
        <v>47</v>
      </c>
      <c r="B31" s="161" t="s">
        <v>1712</v>
      </c>
      <c r="C31" s="162" t="s">
        <v>98</v>
      </c>
      <c r="D31" s="163" t="s">
        <v>105</v>
      </c>
      <c r="E31" s="163" t="s">
        <v>106</v>
      </c>
      <c r="F31" s="162" t="s">
        <v>43</v>
      </c>
      <c r="G31" s="163" t="s">
        <v>101</v>
      </c>
      <c r="H31" s="164" t="s">
        <v>107</v>
      </c>
      <c r="I31" s="161" t="s">
        <v>1713</v>
      </c>
      <c r="J31"/>
    </row>
    <row r="32" spans="1:9" ht="15" customHeight="1">
      <c r="A32" s="161" t="s">
        <v>53</v>
      </c>
      <c r="B32" s="161" t="s">
        <v>1714</v>
      </c>
      <c r="C32" s="162" t="s">
        <v>98</v>
      </c>
      <c r="D32" s="163" t="s">
        <v>99</v>
      </c>
      <c r="E32" s="163" t="s">
        <v>100</v>
      </c>
      <c r="F32" s="162" t="s">
        <v>43</v>
      </c>
      <c r="G32" s="163" t="s">
        <v>101</v>
      </c>
      <c r="H32" s="164" t="s">
        <v>102</v>
      </c>
      <c r="I32" s="161" t="s">
        <v>1715</v>
      </c>
    </row>
    <row r="33" spans="1:9" ht="15" customHeight="1">
      <c r="A33" s="136"/>
      <c r="B33" s="136"/>
      <c r="C33" s="137"/>
      <c r="D33" s="138"/>
      <c r="E33" s="138"/>
      <c r="F33" s="137"/>
      <c r="G33" s="138"/>
      <c r="H33" s="139"/>
      <c r="I33" s="136"/>
    </row>
    <row r="34" spans="1:9" s="3" customFormat="1" ht="15" customHeight="1">
      <c r="A34" s="33"/>
      <c r="B34" s="33"/>
      <c r="C34" s="34"/>
      <c r="D34" s="24"/>
      <c r="E34" s="24"/>
      <c r="F34" s="34"/>
      <c r="G34" s="24"/>
      <c r="H34" s="35"/>
      <c r="I34" s="151" t="s">
        <v>1716</v>
      </c>
    </row>
    <row r="35" spans="1:9" s="24" customFormat="1" ht="15" customHeight="1">
      <c r="A35" s="157" t="s">
        <v>39</v>
      </c>
      <c r="B35" s="157" t="s">
        <v>1717</v>
      </c>
      <c r="C35" s="158" t="s">
        <v>162</v>
      </c>
      <c r="D35" s="159" t="s">
        <v>312</v>
      </c>
      <c r="E35" s="159" t="s">
        <v>313</v>
      </c>
      <c r="F35" s="158" t="s">
        <v>43</v>
      </c>
      <c r="G35" s="159" t="s">
        <v>183</v>
      </c>
      <c r="H35" s="160" t="s">
        <v>67</v>
      </c>
      <c r="I35" s="157" t="s">
        <v>1505</v>
      </c>
    </row>
    <row r="36" spans="1:10" s="24" customFormat="1" ht="15" customHeight="1">
      <c r="A36" s="161" t="s">
        <v>47</v>
      </c>
      <c r="B36" s="161" t="s">
        <v>1718</v>
      </c>
      <c r="C36" s="162" t="s">
        <v>162</v>
      </c>
      <c r="D36" s="163" t="s">
        <v>181</v>
      </c>
      <c r="E36" s="163" t="s">
        <v>182</v>
      </c>
      <c r="F36" s="162" t="s">
        <v>43</v>
      </c>
      <c r="G36" s="163" t="s">
        <v>183</v>
      </c>
      <c r="H36" s="164" t="s">
        <v>67</v>
      </c>
      <c r="I36" s="161" t="s">
        <v>1913</v>
      </c>
      <c r="J36"/>
    </row>
    <row r="37" spans="1:9" ht="15" customHeight="1">
      <c r="A37" s="161" t="s">
        <v>53</v>
      </c>
      <c r="B37" s="161" t="s">
        <v>1914</v>
      </c>
      <c r="C37" s="162" t="s">
        <v>162</v>
      </c>
      <c r="D37" s="163" t="s">
        <v>335</v>
      </c>
      <c r="E37" s="163" t="s">
        <v>336</v>
      </c>
      <c r="F37" s="162" t="s">
        <v>43</v>
      </c>
      <c r="G37" s="163" t="s">
        <v>337</v>
      </c>
      <c r="H37" s="164" t="s">
        <v>338</v>
      </c>
      <c r="I37" s="161" t="s">
        <v>1915</v>
      </c>
    </row>
    <row r="38" spans="1:9" ht="15" customHeight="1">
      <c r="A38" s="136"/>
      <c r="B38" s="136"/>
      <c r="C38" s="137"/>
      <c r="D38" s="138"/>
      <c r="E38" s="138"/>
      <c r="F38" s="137"/>
      <c r="G38" s="138"/>
      <c r="H38" s="139"/>
      <c r="I38" s="136"/>
    </row>
    <row r="39" spans="1:9" s="3" customFormat="1" ht="15" customHeight="1">
      <c r="A39" s="33"/>
      <c r="B39" s="33"/>
      <c r="C39" s="34"/>
      <c r="D39" s="24"/>
      <c r="E39" s="24"/>
      <c r="F39" s="34"/>
      <c r="G39" s="24"/>
      <c r="H39" s="35"/>
      <c r="I39" s="151" t="s">
        <v>1719</v>
      </c>
    </row>
    <row r="40" spans="1:9" s="24" customFormat="1" ht="15" customHeight="1">
      <c r="A40" s="157" t="s">
        <v>39</v>
      </c>
      <c r="B40" s="157" t="s">
        <v>1706</v>
      </c>
      <c r="C40" s="158" t="s">
        <v>128</v>
      </c>
      <c r="D40" s="159" t="s">
        <v>129</v>
      </c>
      <c r="E40" s="159" t="s">
        <v>130</v>
      </c>
      <c r="F40" s="158" t="s">
        <v>43</v>
      </c>
      <c r="G40" s="159" t="s">
        <v>61</v>
      </c>
      <c r="H40" s="160" t="s">
        <v>131</v>
      </c>
      <c r="I40" s="157" t="s">
        <v>1362</v>
      </c>
    </row>
    <row r="41" spans="1:10" s="24" customFormat="1" ht="15" customHeight="1">
      <c r="A41" s="161" t="s">
        <v>47</v>
      </c>
      <c r="B41" s="161" t="s">
        <v>1720</v>
      </c>
      <c r="C41" s="162" t="s">
        <v>128</v>
      </c>
      <c r="D41" s="163" t="s">
        <v>140</v>
      </c>
      <c r="E41" s="163" t="s">
        <v>141</v>
      </c>
      <c r="F41" s="162" t="s">
        <v>43</v>
      </c>
      <c r="G41" s="163" t="s">
        <v>142</v>
      </c>
      <c r="H41" s="164" t="s">
        <v>107</v>
      </c>
      <c r="I41" s="161" t="s">
        <v>1721</v>
      </c>
      <c r="J41"/>
    </row>
    <row r="42" spans="1:9" ht="15" customHeight="1">
      <c r="A42" s="161" t="s">
        <v>53</v>
      </c>
      <c r="B42" s="161" t="s">
        <v>1722</v>
      </c>
      <c r="C42" s="162" t="s">
        <v>128</v>
      </c>
      <c r="D42" s="163" t="s">
        <v>198</v>
      </c>
      <c r="E42" s="163" t="s">
        <v>199</v>
      </c>
      <c r="F42" s="162" t="s">
        <v>43</v>
      </c>
      <c r="G42" s="163" t="s">
        <v>200</v>
      </c>
      <c r="H42" s="164" t="s">
        <v>201</v>
      </c>
      <c r="I42" s="161" t="s">
        <v>1723</v>
      </c>
    </row>
    <row r="43" spans="1:9" ht="15" customHeight="1">
      <c r="A43" s="136"/>
      <c r="B43" s="136"/>
      <c r="C43" s="137"/>
      <c r="D43" s="138"/>
      <c r="E43" s="138"/>
      <c r="F43" s="137"/>
      <c r="G43" s="138"/>
      <c r="H43" s="139"/>
      <c r="I43" s="136"/>
    </row>
    <row r="44" spans="1:9" s="3" customFormat="1" ht="15" customHeight="1">
      <c r="A44" s="33"/>
      <c r="B44" s="33"/>
      <c r="C44" s="34"/>
      <c r="D44" s="24"/>
      <c r="E44" s="24"/>
      <c r="F44" s="34"/>
      <c r="G44" s="24"/>
      <c r="H44" s="35"/>
      <c r="I44" s="151" t="s">
        <v>1707</v>
      </c>
    </row>
    <row r="45" spans="1:9" s="24" customFormat="1" ht="15" customHeight="1">
      <c r="A45" s="157" t="s">
        <v>39</v>
      </c>
      <c r="B45" s="157" t="s">
        <v>1724</v>
      </c>
      <c r="C45" s="158" t="s">
        <v>192</v>
      </c>
      <c r="D45" s="159" t="s">
        <v>204</v>
      </c>
      <c r="E45" s="159" t="s">
        <v>205</v>
      </c>
      <c r="F45" s="158" t="s">
        <v>43</v>
      </c>
      <c r="G45" s="159" t="s">
        <v>61</v>
      </c>
      <c r="H45" s="160" t="s">
        <v>206</v>
      </c>
      <c r="I45" s="157" t="s">
        <v>1456</v>
      </c>
    </row>
    <row r="46" spans="1:10" s="24" customFormat="1" ht="15" customHeight="1">
      <c r="A46" s="161" t="s">
        <v>47</v>
      </c>
      <c r="B46" s="161" t="s">
        <v>1725</v>
      </c>
      <c r="C46" s="162" t="s">
        <v>192</v>
      </c>
      <c r="D46" s="163" t="s">
        <v>193</v>
      </c>
      <c r="E46" s="163" t="s">
        <v>194</v>
      </c>
      <c r="F46" s="162" t="s">
        <v>43</v>
      </c>
      <c r="G46" s="163" t="s">
        <v>195</v>
      </c>
      <c r="H46" s="164" t="s">
        <v>107</v>
      </c>
      <c r="I46" s="161" t="s">
        <v>1726</v>
      </c>
      <c r="J46"/>
    </row>
    <row r="47" spans="1:9" ht="15" customHeight="1">
      <c r="A47" s="161" t="s">
        <v>53</v>
      </c>
      <c r="B47" s="161" t="s">
        <v>1727</v>
      </c>
      <c r="C47" s="162" t="s">
        <v>192</v>
      </c>
      <c r="D47" s="163" t="s">
        <v>248</v>
      </c>
      <c r="E47" s="163" t="s">
        <v>249</v>
      </c>
      <c r="F47" s="162" t="s">
        <v>43</v>
      </c>
      <c r="G47" s="163" t="s">
        <v>147</v>
      </c>
      <c r="H47" s="164" t="s">
        <v>107</v>
      </c>
      <c r="I47" s="161" t="s">
        <v>1728</v>
      </c>
    </row>
    <row r="48" spans="1:9" ht="15" customHeight="1">
      <c r="A48" s="136"/>
      <c r="B48" s="136"/>
      <c r="C48" s="137"/>
      <c r="D48" s="138"/>
      <c r="E48" s="138"/>
      <c r="F48" s="137"/>
      <c r="G48" s="138"/>
      <c r="H48" s="139"/>
      <c r="I48" s="136"/>
    </row>
    <row r="49" spans="1:9" s="3" customFormat="1" ht="15" customHeight="1">
      <c r="A49" s="33"/>
      <c r="B49" s="33"/>
      <c r="C49" s="34"/>
      <c r="D49" s="24"/>
      <c r="E49" s="24"/>
      <c r="F49" s="34"/>
      <c r="G49" s="24"/>
      <c r="H49" s="35"/>
      <c r="I49" s="151" t="s">
        <v>1729</v>
      </c>
    </row>
    <row r="50" spans="1:9" s="24" customFormat="1" ht="15" customHeight="1">
      <c r="A50" s="157" t="s">
        <v>39</v>
      </c>
      <c r="B50" s="157" t="s">
        <v>1730</v>
      </c>
      <c r="C50" s="158" t="s">
        <v>169</v>
      </c>
      <c r="D50" s="159" t="s">
        <v>170</v>
      </c>
      <c r="E50" s="159" t="s">
        <v>171</v>
      </c>
      <c r="F50" s="158" t="s">
        <v>43</v>
      </c>
      <c r="G50" s="159" t="s">
        <v>172</v>
      </c>
      <c r="H50" s="160" t="s">
        <v>173</v>
      </c>
      <c r="I50" s="157" t="s">
        <v>1401</v>
      </c>
    </row>
    <row r="51" spans="1:10" s="24" customFormat="1" ht="15" customHeight="1">
      <c r="A51" s="161" t="s">
        <v>47</v>
      </c>
      <c r="B51" s="161" t="s">
        <v>1731</v>
      </c>
      <c r="C51" s="162" t="s">
        <v>169</v>
      </c>
      <c r="D51" s="163" t="s">
        <v>266</v>
      </c>
      <c r="E51" s="163" t="s">
        <v>267</v>
      </c>
      <c r="F51" s="162" t="s">
        <v>43</v>
      </c>
      <c r="G51" s="163" t="s">
        <v>124</v>
      </c>
      <c r="H51" s="164" t="s">
        <v>45</v>
      </c>
      <c r="I51" s="161" t="s">
        <v>1732</v>
      </c>
      <c r="J51"/>
    </row>
    <row r="52" spans="1:9" ht="15" customHeight="1">
      <c r="A52" s="161" t="s">
        <v>53</v>
      </c>
      <c r="B52" s="161" t="s">
        <v>1733</v>
      </c>
      <c r="C52" s="162" t="s">
        <v>169</v>
      </c>
      <c r="D52" s="163" t="s">
        <v>270</v>
      </c>
      <c r="E52" s="163" t="s">
        <v>271</v>
      </c>
      <c r="F52" s="162" t="s">
        <v>43</v>
      </c>
      <c r="G52" s="163" t="s">
        <v>272</v>
      </c>
      <c r="H52" s="164" t="s">
        <v>45</v>
      </c>
      <c r="I52" s="161" t="s">
        <v>1734</v>
      </c>
    </row>
    <row r="53" spans="1:9" ht="15" customHeight="1">
      <c r="A53" s="136"/>
      <c r="B53" s="136"/>
      <c r="C53" s="137"/>
      <c r="D53" s="138"/>
      <c r="E53" s="138"/>
      <c r="F53" s="137"/>
      <c r="G53" s="138"/>
      <c r="H53" s="139"/>
      <c r="I53" s="136"/>
    </row>
    <row r="54" spans="1:9" s="3" customFormat="1" ht="15" customHeight="1">
      <c r="A54" s="33"/>
      <c r="B54" s="33"/>
      <c r="C54" s="34"/>
      <c r="D54" s="24"/>
      <c r="E54" s="24"/>
      <c r="F54" s="34"/>
      <c r="G54" s="24"/>
      <c r="H54" s="35"/>
      <c r="I54" s="151" t="s">
        <v>1735</v>
      </c>
    </row>
    <row r="55" spans="1:9" s="24" customFormat="1" ht="15" customHeight="1">
      <c r="A55" s="157" t="s">
        <v>39</v>
      </c>
      <c r="B55" s="157" t="s">
        <v>1736</v>
      </c>
      <c r="C55" s="158" t="s">
        <v>151</v>
      </c>
      <c r="D55" s="159" t="s">
        <v>152</v>
      </c>
      <c r="E55" s="159" t="s">
        <v>153</v>
      </c>
      <c r="F55" s="158" t="s">
        <v>43</v>
      </c>
      <c r="G55" s="159" t="s">
        <v>147</v>
      </c>
      <c r="H55" s="160" t="s">
        <v>154</v>
      </c>
      <c r="I55" s="157" t="s">
        <v>1469</v>
      </c>
    </row>
    <row r="56" spans="1:10" s="24" customFormat="1" ht="15" customHeight="1">
      <c r="A56" s="161" t="s">
        <v>47</v>
      </c>
      <c r="B56" s="161" t="s">
        <v>1737</v>
      </c>
      <c r="C56" s="162" t="s">
        <v>151</v>
      </c>
      <c r="D56" s="163" t="s">
        <v>491</v>
      </c>
      <c r="E56" s="163" t="s">
        <v>492</v>
      </c>
      <c r="F56" s="162" t="s">
        <v>43</v>
      </c>
      <c r="G56" s="163" t="s">
        <v>178</v>
      </c>
      <c r="H56" s="164" t="s">
        <v>450</v>
      </c>
      <c r="I56" s="161" t="s">
        <v>1738</v>
      </c>
      <c r="J56"/>
    </row>
    <row r="57" spans="1:9" ht="15" customHeight="1">
      <c r="A57" s="161"/>
      <c r="B57" s="161"/>
      <c r="C57" s="162"/>
      <c r="D57" s="163"/>
      <c r="E57" s="163"/>
      <c r="F57" s="162"/>
      <c r="G57" s="163"/>
      <c r="H57" s="164"/>
      <c r="I57" s="161"/>
    </row>
    <row r="58" spans="1:9" ht="15" customHeight="1">
      <c r="A58" s="136"/>
      <c r="B58" s="136"/>
      <c r="C58" s="137"/>
      <c r="D58" s="138"/>
      <c r="E58" s="138"/>
      <c r="F58" s="137"/>
      <c r="G58" s="138"/>
      <c r="H58" s="139"/>
      <c r="I58" s="136"/>
    </row>
    <row r="59" spans="1:9" s="3" customFormat="1" ht="15" customHeight="1">
      <c r="A59" s="33"/>
      <c r="B59" s="33"/>
      <c r="C59" s="34"/>
      <c r="D59" s="24"/>
      <c r="E59" s="24"/>
      <c r="F59" s="34"/>
      <c r="G59" s="24"/>
      <c r="H59" s="35"/>
      <c r="I59" s="151" t="s">
        <v>1739</v>
      </c>
    </row>
    <row r="60" spans="1:9" s="24" customFormat="1" ht="15" customHeight="1">
      <c r="A60" s="157" t="s">
        <v>39</v>
      </c>
      <c r="B60" s="157" t="s">
        <v>1740</v>
      </c>
      <c r="C60" s="158" t="s">
        <v>40</v>
      </c>
      <c r="D60" s="159" t="s">
        <v>48</v>
      </c>
      <c r="E60" s="159" t="s">
        <v>49</v>
      </c>
      <c r="F60" s="158" t="s">
        <v>43</v>
      </c>
      <c r="G60" s="159" t="s">
        <v>50</v>
      </c>
      <c r="H60" s="160" t="s">
        <v>51</v>
      </c>
      <c r="I60" s="157" t="s">
        <v>1395</v>
      </c>
    </row>
    <row r="61" spans="1:10" s="24" customFormat="1" ht="15" customHeight="1">
      <c r="A61" s="161" t="s">
        <v>47</v>
      </c>
      <c r="B61" s="161" t="s">
        <v>1741</v>
      </c>
      <c r="C61" s="162" t="s">
        <v>40</v>
      </c>
      <c r="D61" s="163" t="s">
        <v>54</v>
      </c>
      <c r="E61" s="163" t="s">
        <v>55</v>
      </c>
      <c r="F61" s="162" t="s">
        <v>43</v>
      </c>
      <c r="G61" s="163" t="s">
        <v>44</v>
      </c>
      <c r="H61" s="164" t="s">
        <v>56</v>
      </c>
      <c r="I61" s="161" t="s">
        <v>1742</v>
      </c>
      <c r="J61"/>
    </row>
    <row r="62" spans="1:9" ht="15" customHeight="1">
      <c r="A62" s="161" t="s">
        <v>53</v>
      </c>
      <c r="B62" s="161" t="s">
        <v>1743</v>
      </c>
      <c r="C62" s="162" t="s">
        <v>40</v>
      </c>
      <c r="D62" s="163" t="s">
        <v>70</v>
      </c>
      <c r="E62" s="163" t="s">
        <v>71</v>
      </c>
      <c r="F62" s="162" t="s">
        <v>43</v>
      </c>
      <c r="G62" s="163" t="s">
        <v>72</v>
      </c>
      <c r="H62" s="164" t="s">
        <v>67</v>
      </c>
      <c r="I62" s="161" t="s">
        <v>1744</v>
      </c>
    </row>
    <row r="63" spans="1:9" ht="12.75">
      <c r="A63" s="36"/>
      <c r="B63" s="36"/>
      <c r="C63" s="37"/>
      <c r="D63" s="38"/>
      <c r="E63" s="38"/>
      <c r="F63" s="37"/>
      <c r="G63" s="38"/>
      <c r="H63" s="39"/>
      <c r="I63" s="36"/>
    </row>
    <row r="64" ht="12.75">
      <c r="F64" s="2"/>
    </row>
  </sheetData>
  <sheetProtection/>
  <printOptions/>
  <pageMargins left="0.984251968503937" right="0" top="0" bottom="0" header="0" footer="0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140625" style="2" customWidth="1"/>
    <col min="2" max="10" width="18.8515625" style="0" customWidth="1"/>
  </cols>
  <sheetData>
    <row r="1" spans="5:6" ht="15">
      <c r="E1" s="40"/>
      <c r="F1" s="40"/>
    </row>
    <row r="2" spans="5:6" ht="15.75">
      <c r="E2" s="1" t="str">
        <f>Startlist!$F2</f>
        <v>VARBOLA RAHVARALLI 2018  U.AAVA karikale</v>
      </c>
      <c r="F2" s="1"/>
    </row>
    <row r="3" spans="5:6" ht="15">
      <c r="E3" s="40" t="str">
        <f>Startlist!$F3</f>
        <v>9.juuni 2018</v>
      </c>
      <c r="F3" s="40"/>
    </row>
    <row r="4" spans="5:6" ht="15">
      <c r="E4" s="40" t="str">
        <f>Startlist!$F4</f>
        <v>Märjamaa vald</v>
      </c>
      <c r="F4" s="40"/>
    </row>
    <row r="5" ht="21" customHeight="1">
      <c r="A5" s="10" t="s">
        <v>22</v>
      </c>
    </row>
    <row r="6" spans="1:10" ht="15">
      <c r="A6" s="10"/>
      <c r="J6" s="132" t="s">
        <v>1745</v>
      </c>
    </row>
    <row r="7" spans="1:10" ht="12.75">
      <c r="A7" s="54"/>
      <c r="B7" s="95"/>
      <c r="C7" s="16"/>
      <c r="D7" s="16"/>
      <c r="E7" s="16"/>
      <c r="F7" s="16"/>
      <c r="G7" s="16"/>
      <c r="H7" s="16"/>
      <c r="I7" s="16"/>
      <c r="J7" s="16"/>
    </row>
    <row r="8" spans="1:10" ht="12.75">
      <c r="A8" s="96"/>
      <c r="B8" s="122" t="s">
        <v>75</v>
      </c>
      <c r="C8" s="122" t="s">
        <v>110</v>
      </c>
      <c r="D8" s="123" t="s">
        <v>98</v>
      </c>
      <c r="E8" s="123" t="s">
        <v>162</v>
      </c>
      <c r="F8" s="123" t="s">
        <v>128</v>
      </c>
      <c r="G8" s="123" t="s">
        <v>192</v>
      </c>
      <c r="H8" s="123" t="s">
        <v>169</v>
      </c>
      <c r="I8" s="123" t="s">
        <v>151</v>
      </c>
      <c r="J8" s="123" t="s">
        <v>40</v>
      </c>
    </row>
    <row r="9" spans="1:10" ht="12.75">
      <c r="A9" s="124" t="s">
        <v>1559</v>
      </c>
      <c r="B9" s="125" t="s">
        <v>522</v>
      </c>
      <c r="C9" s="125" t="s">
        <v>526</v>
      </c>
      <c r="D9" s="125" t="s">
        <v>734</v>
      </c>
      <c r="E9" s="125" t="s">
        <v>694</v>
      </c>
      <c r="F9" s="125" t="s">
        <v>645</v>
      </c>
      <c r="G9" s="125" t="s">
        <v>665</v>
      </c>
      <c r="H9" s="125" t="s">
        <v>663</v>
      </c>
      <c r="I9" s="125" t="s">
        <v>675</v>
      </c>
      <c r="J9" s="125" t="s">
        <v>551</v>
      </c>
    </row>
    <row r="10" spans="1:10" ht="12.75">
      <c r="A10" s="126" t="s">
        <v>1746</v>
      </c>
      <c r="B10" s="127" t="s">
        <v>1747</v>
      </c>
      <c r="C10" s="127" t="s">
        <v>1748</v>
      </c>
      <c r="D10" s="127" t="s">
        <v>1749</v>
      </c>
      <c r="E10" s="127" t="s">
        <v>1750</v>
      </c>
      <c r="F10" s="127" t="s">
        <v>1751</v>
      </c>
      <c r="G10" s="127" t="s">
        <v>1752</v>
      </c>
      <c r="H10" s="127" t="s">
        <v>1753</v>
      </c>
      <c r="I10" s="127" t="s">
        <v>1754</v>
      </c>
      <c r="J10" s="127" t="s">
        <v>1755</v>
      </c>
    </row>
    <row r="11" spans="1:10" ht="12.75">
      <c r="A11" s="128" t="s">
        <v>1756</v>
      </c>
      <c r="B11" s="129" t="s">
        <v>1757</v>
      </c>
      <c r="C11" s="129" t="s">
        <v>1758</v>
      </c>
      <c r="D11" s="129" t="s">
        <v>1759</v>
      </c>
      <c r="E11" s="129" t="s">
        <v>1760</v>
      </c>
      <c r="F11" s="129" t="s">
        <v>1761</v>
      </c>
      <c r="G11" s="129" t="s">
        <v>1762</v>
      </c>
      <c r="H11" s="129" t="s">
        <v>1763</v>
      </c>
      <c r="I11" s="129" t="s">
        <v>1764</v>
      </c>
      <c r="J11" s="129" t="s">
        <v>1765</v>
      </c>
    </row>
    <row r="12" spans="1:10" ht="12.75">
      <c r="A12" s="130" t="s">
        <v>1564</v>
      </c>
      <c r="B12" s="131" t="s">
        <v>511</v>
      </c>
      <c r="C12" s="131" t="s">
        <v>643</v>
      </c>
      <c r="D12" s="125" t="s">
        <v>735</v>
      </c>
      <c r="E12" s="125" t="s">
        <v>658</v>
      </c>
      <c r="F12" s="125" t="s">
        <v>646</v>
      </c>
      <c r="G12" s="125" t="s">
        <v>666</v>
      </c>
      <c r="H12" s="125" t="s">
        <v>658</v>
      </c>
      <c r="I12" s="125" t="s">
        <v>824</v>
      </c>
      <c r="J12" s="125" t="s">
        <v>548</v>
      </c>
    </row>
    <row r="13" spans="1:10" ht="12.75">
      <c r="A13" s="126" t="s">
        <v>1766</v>
      </c>
      <c r="B13" s="127" t="s">
        <v>1767</v>
      </c>
      <c r="C13" s="127" t="s">
        <v>1768</v>
      </c>
      <c r="D13" s="127" t="s">
        <v>1769</v>
      </c>
      <c r="E13" s="127" t="s">
        <v>1770</v>
      </c>
      <c r="F13" s="127" t="s">
        <v>1771</v>
      </c>
      <c r="G13" s="127" t="s">
        <v>1772</v>
      </c>
      <c r="H13" s="127" t="s">
        <v>1770</v>
      </c>
      <c r="I13" s="127" t="s">
        <v>1773</v>
      </c>
      <c r="J13" s="127" t="s">
        <v>1774</v>
      </c>
    </row>
    <row r="14" spans="1:10" ht="12.75">
      <c r="A14" s="128" t="s">
        <v>1775</v>
      </c>
      <c r="B14" s="129" t="s">
        <v>1776</v>
      </c>
      <c r="C14" s="129" t="s">
        <v>1777</v>
      </c>
      <c r="D14" s="129" t="s">
        <v>1759</v>
      </c>
      <c r="E14" s="129" t="s">
        <v>1760</v>
      </c>
      <c r="F14" s="129" t="s">
        <v>1761</v>
      </c>
      <c r="G14" s="129" t="s">
        <v>1762</v>
      </c>
      <c r="H14" s="129" t="s">
        <v>1778</v>
      </c>
      <c r="I14" s="129" t="s">
        <v>1779</v>
      </c>
      <c r="J14" s="129" t="s">
        <v>1780</v>
      </c>
    </row>
    <row r="15" spans="1:10" ht="12.75">
      <c r="A15" s="130" t="s">
        <v>1565</v>
      </c>
      <c r="B15" s="131" t="s">
        <v>925</v>
      </c>
      <c r="C15" s="131" t="s">
        <v>931</v>
      </c>
      <c r="D15" s="125" t="s">
        <v>941</v>
      </c>
      <c r="E15" s="125" t="s">
        <v>680</v>
      </c>
      <c r="F15" s="125" t="s">
        <v>943</v>
      </c>
      <c r="G15" s="125" t="s">
        <v>989</v>
      </c>
      <c r="H15" s="125" t="s">
        <v>964</v>
      </c>
      <c r="I15" s="125" t="s">
        <v>680</v>
      </c>
      <c r="J15" s="125" t="s">
        <v>974</v>
      </c>
    </row>
    <row r="16" spans="1:10" ht="12.75">
      <c r="A16" s="126" t="s">
        <v>1781</v>
      </c>
      <c r="B16" s="127" t="s">
        <v>1782</v>
      </c>
      <c r="C16" s="127" t="s">
        <v>1783</v>
      </c>
      <c r="D16" s="127" t="s">
        <v>1784</v>
      </c>
      <c r="E16" s="127" t="s">
        <v>1785</v>
      </c>
      <c r="F16" s="127" t="s">
        <v>1786</v>
      </c>
      <c r="G16" s="127" t="s">
        <v>1787</v>
      </c>
      <c r="H16" s="127" t="s">
        <v>1788</v>
      </c>
      <c r="I16" s="127" t="s">
        <v>1785</v>
      </c>
      <c r="J16" s="127" t="s">
        <v>1789</v>
      </c>
    </row>
    <row r="17" spans="1:10" ht="12.75">
      <c r="A17" s="128" t="s">
        <v>1756</v>
      </c>
      <c r="B17" s="129" t="s">
        <v>1757</v>
      </c>
      <c r="C17" s="129" t="s">
        <v>1777</v>
      </c>
      <c r="D17" s="129" t="s">
        <v>1790</v>
      </c>
      <c r="E17" s="129" t="s">
        <v>1791</v>
      </c>
      <c r="F17" s="129" t="s">
        <v>1761</v>
      </c>
      <c r="G17" s="129" t="s">
        <v>1792</v>
      </c>
      <c r="H17" s="129" t="s">
        <v>1763</v>
      </c>
      <c r="I17" s="129" t="s">
        <v>1764</v>
      </c>
      <c r="J17" s="129" t="s">
        <v>1793</v>
      </c>
    </row>
    <row r="18" spans="1:10" ht="12.75">
      <c r="A18" s="130" t="s">
        <v>1560</v>
      </c>
      <c r="B18" s="131" t="s">
        <v>926</v>
      </c>
      <c r="C18" s="131" t="s">
        <v>557</v>
      </c>
      <c r="D18" s="125" t="s">
        <v>1016</v>
      </c>
      <c r="E18" s="125" t="s">
        <v>1093</v>
      </c>
      <c r="F18" s="125" t="s">
        <v>944</v>
      </c>
      <c r="G18" s="125" t="s">
        <v>976</v>
      </c>
      <c r="H18" s="125" t="s">
        <v>973</v>
      </c>
      <c r="I18" s="125" t="s">
        <v>992</v>
      </c>
      <c r="J18" s="125" t="s">
        <v>802</v>
      </c>
    </row>
    <row r="19" spans="1:10" ht="12.75">
      <c r="A19" s="126" t="s">
        <v>1794</v>
      </c>
      <c r="B19" s="127" t="s">
        <v>1795</v>
      </c>
      <c r="C19" s="127" t="s">
        <v>1796</v>
      </c>
      <c r="D19" s="127" t="s">
        <v>1797</v>
      </c>
      <c r="E19" s="127" t="s">
        <v>1798</v>
      </c>
      <c r="F19" s="127" t="s">
        <v>1799</v>
      </c>
      <c r="G19" s="127" t="s">
        <v>1800</v>
      </c>
      <c r="H19" s="127" t="s">
        <v>1801</v>
      </c>
      <c r="I19" s="127" t="s">
        <v>1802</v>
      </c>
      <c r="J19" s="127" t="s">
        <v>1803</v>
      </c>
    </row>
    <row r="20" spans="1:10" ht="12.75">
      <c r="A20" s="128" t="s">
        <v>1775</v>
      </c>
      <c r="B20" s="129" t="s">
        <v>1757</v>
      </c>
      <c r="C20" s="129" t="s">
        <v>1804</v>
      </c>
      <c r="D20" s="129" t="s">
        <v>1759</v>
      </c>
      <c r="E20" s="129" t="s">
        <v>1791</v>
      </c>
      <c r="F20" s="129" t="s">
        <v>1761</v>
      </c>
      <c r="G20" s="129" t="s">
        <v>1762</v>
      </c>
      <c r="H20" s="129" t="s">
        <v>1778</v>
      </c>
      <c r="I20" s="129" t="s">
        <v>1764</v>
      </c>
      <c r="J20" s="129" t="s">
        <v>1793</v>
      </c>
    </row>
    <row r="21" spans="1:10" ht="12.75">
      <c r="A21" s="130" t="s">
        <v>1563</v>
      </c>
      <c r="B21" s="131" t="s">
        <v>1158</v>
      </c>
      <c r="C21" s="131" t="s">
        <v>1177</v>
      </c>
      <c r="D21" s="125" t="s">
        <v>1174</v>
      </c>
      <c r="E21" s="125" t="s">
        <v>1284</v>
      </c>
      <c r="F21" s="125" t="s">
        <v>522</v>
      </c>
      <c r="G21" s="125" t="s">
        <v>1252</v>
      </c>
      <c r="H21" s="125" t="s">
        <v>1246</v>
      </c>
      <c r="I21" s="125" t="s">
        <v>1260</v>
      </c>
      <c r="J21" s="125" t="s">
        <v>1222</v>
      </c>
    </row>
    <row r="22" spans="1:10" ht="12.75">
      <c r="A22" s="126" t="s">
        <v>1805</v>
      </c>
      <c r="B22" s="127" t="s">
        <v>1806</v>
      </c>
      <c r="C22" s="127" t="s">
        <v>1807</v>
      </c>
      <c r="D22" s="127" t="s">
        <v>1808</v>
      </c>
      <c r="E22" s="127" t="s">
        <v>1809</v>
      </c>
      <c r="F22" s="127" t="s">
        <v>1810</v>
      </c>
      <c r="G22" s="127" t="s">
        <v>1811</v>
      </c>
      <c r="H22" s="127" t="s">
        <v>1812</v>
      </c>
      <c r="I22" s="127" t="s">
        <v>1813</v>
      </c>
      <c r="J22" s="127" t="s">
        <v>1814</v>
      </c>
    </row>
    <row r="23" spans="1:10" ht="12.75">
      <c r="A23" s="128" t="s">
        <v>1815</v>
      </c>
      <c r="B23" s="129" t="s">
        <v>1776</v>
      </c>
      <c r="C23" s="129" t="s">
        <v>1816</v>
      </c>
      <c r="D23" s="129" t="s">
        <v>1759</v>
      </c>
      <c r="E23" s="129" t="s">
        <v>1817</v>
      </c>
      <c r="F23" s="129" t="s">
        <v>1818</v>
      </c>
      <c r="G23" s="129" t="s">
        <v>1792</v>
      </c>
      <c r="H23" s="129" t="s">
        <v>1819</v>
      </c>
      <c r="I23" s="129" t="s">
        <v>1764</v>
      </c>
      <c r="J23" s="129" t="s">
        <v>1793</v>
      </c>
    </row>
    <row r="24" spans="1:10" ht="12.75">
      <c r="A24" s="130" t="s">
        <v>1561</v>
      </c>
      <c r="B24" s="131" t="s">
        <v>664</v>
      </c>
      <c r="C24" s="131" t="s">
        <v>1008</v>
      </c>
      <c r="D24" s="125" t="s">
        <v>673</v>
      </c>
      <c r="E24" s="125" t="s">
        <v>1282</v>
      </c>
      <c r="F24" s="125" t="s">
        <v>997</v>
      </c>
      <c r="G24" s="125" t="s">
        <v>1305</v>
      </c>
      <c r="H24" s="125" t="s">
        <v>1247</v>
      </c>
      <c r="I24" s="125" t="s">
        <v>1261</v>
      </c>
      <c r="J24" s="125" t="s">
        <v>1215</v>
      </c>
    </row>
    <row r="25" spans="1:10" ht="12.75">
      <c r="A25" s="126" t="s">
        <v>1820</v>
      </c>
      <c r="B25" s="127" t="s">
        <v>1821</v>
      </c>
      <c r="C25" s="127" t="s">
        <v>1822</v>
      </c>
      <c r="D25" s="127" t="s">
        <v>1823</v>
      </c>
      <c r="E25" s="127" t="s">
        <v>1824</v>
      </c>
      <c r="F25" s="127" t="s">
        <v>1825</v>
      </c>
      <c r="G25" s="127" t="s">
        <v>1826</v>
      </c>
      <c r="H25" s="127" t="s">
        <v>1827</v>
      </c>
      <c r="I25" s="127" t="s">
        <v>1828</v>
      </c>
      <c r="J25" s="127" t="s">
        <v>1829</v>
      </c>
    </row>
    <row r="26" spans="1:10" ht="12.75">
      <c r="A26" s="128" t="s">
        <v>1830</v>
      </c>
      <c r="B26" s="129" t="s">
        <v>1776</v>
      </c>
      <c r="C26" s="129" t="s">
        <v>1804</v>
      </c>
      <c r="D26" s="129" t="s">
        <v>1759</v>
      </c>
      <c r="E26" s="129" t="s">
        <v>1791</v>
      </c>
      <c r="F26" s="129" t="s">
        <v>1831</v>
      </c>
      <c r="G26" s="129" t="s">
        <v>1832</v>
      </c>
      <c r="H26" s="129" t="s">
        <v>1819</v>
      </c>
      <c r="I26" s="129" t="s">
        <v>1764</v>
      </c>
      <c r="J26" s="129" t="s">
        <v>1780</v>
      </c>
    </row>
    <row r="27" spans="1:10" ht="12.75">
      <c r="A27" s="130" t="s">
        <v>1567</v>
      </c>
      <c r="B27" s="131" t="s">
        <v>1337</v>
      </c>
      <c r="C27" s="131" t="s">
        <v>1343</v>
      </c>
      <c r="D27" s="125" t="s">
        <v>1372</v>
      </c>
      <c r="E27" s="125" t="s">
        <v>533</v>
      </c>
      <c r="F27" s="125" t="s">
        <v>1351</v>
      </c>
      <c r="G27" s="125" t="s">
        <v>1454</v>
      </c>
      <c r="H27" s="125" t="s">
        <v>1377</v>
      </c>
      <c r="I27" s="125" t="s">
        <v>739</v>
      </c>
      <c r="J27" s="125" t="s">
        <v>1435</v>
      </c>
    </row>
    <row r="28" spans="1:10" ht="12.75">
      <c r="A28" s="126" t="s">
        <v>1833</v>
      </c>
      <c r="B28" s="127" t="s">
        <v>1834</v>
      </c>
      <c r="C28" s="127" t="s">
        <v>1835</v>
      </c>
      <c r="D28" s="127" t="s">
        <v>1795</v>
      </c>
      <c r="E28" s="127" t="s">
        <v>1836</v>
      </c>
      <c r="F28" s="127" t="s">
        <v>1837</v>
      </c>
      <c r="G28" s="127" t="s">
        <v>1838</v>
      </c>
      <c r="H28" s="127" t="s">
        <v>1839</v>
      </c>
      <c r="I28" s="127" t="s">
        <v>1840</v>
      </c>
      <c r="J28" s="127" t="s">
        <v>1841</v>
      </c>
    </row>
    <row r="29" spans="1:10" ht="12.75">
      <c r="A29" s="128" t="s">
        <v>1815</v>
      </c>
      <c r="B29" s="129" t="s">
        <v>1776</v>
      </c>
      <c r="C29" s="129" t="s">
        <v>1804</v>
      </c>
      <c r="D29" s="129" t="s">
        <v>1842</v>
      </c>
      <c r="E29" s="129" t="s">
        <v>1817</v>
      </c>
      <c r="F29" s="129" t="s">
        <v>1818</v>
      </c>
      <c r="G29" s="129" t="s">
        <v>1792</v>
      </c>
      <c r="H29" s="129" t="s">
        <v>1763</v>
      </c>
      <c r="I29" s="129" t="s">
        <v>1764</v>
      </c>
      <c r="J29" s="129" t="s">
        <v>1765</v>
      </c>
    </row>
    <row r="30" spans="1:10" ht="12.75">
      <c r="A30" s="130" t="s">
        <v>1566</v>
      </c>
      <c r="B30" s="131" t="s">
        <v>950</v>
      </c>
      <c r="C30" s="131" t="s">
        <v>1344</v>
      </c>
      <c r="D30" s="125" t="s">
        <v>1412</v>
      </c>
      <c r="E30" s="125" t="s">
        <v>1513</v>
      </c>
      <c r="F30" s="125" t="s">
        <v>1008</v>
      </c>
      <c r="G30" s="125" t="s">
        <v>1455</v>
      </c>
      <c r="H30" s="125" t="s">
        <v>685</v>
      </c>
      <c r="I30" s="125" t="s">
        <v>1468</v>
      </c>
      <c r="J30" s="125" t="s">
        <v>1006</v>
      </c>
    </row>
    <row r="31" spans="1:10" ht="12.75">
      <c r="A31" s="126" t="s">
        <v>1843</v>
      </c>
      <c r="B31" s="127" t="s">
        <v>1844</v>
      </c>
      <c r="C31" s="127" t="s">
        <v>1845</v>
      </c>
      <c r="D31" s="127" t="s">
        <v>1846</v>
      </c>
      <c r="E31" s="127" t="s">
        <v>1847</v>
      </c>
      <c r="F31" s="127" t="s">
        <v>1822</v>
      </c>
      <c r="G31" s="127" t="s">
        <v>1848</v>
      </c>
      <c r="H31" s="127" t="s">
        <v>1849</v>
      </c>
      <c r="I31" s="127" t="s">
        <v>1850</v>
      </c>
      <c r="J31" s="127" t="s">
        <v>1851</v>
      </c>
    </row>
    <row r="32" spans="1:10" ht="12.75">
      <c r="A32" s="128" t="s">
        <v>1830</v>
      </c>
      <c r="B32" s="129" t="s">
        <v>1852</v>
      </c>
      <c r="C32" s="129" t="s">
        <v>1804</v>
      </c>
      <c r="D32" s="129" t="s">
        <v>1853</v>
      </c>
      <c r="E32" s="129" t="s">
        <v>1854</v>
      </c>
      <c r="F32" s="129" t="s">
        <v>1831</v>
      </c>
      <c r="G32" s="129" t="s">
        <v>1792</v>
      </c>
      <c r="H32" s="129" t="s">
        <v>1855</v>
      </c>
      <c r="I32" s="129" t="s">
        <v>1764</v>
      </c>
      <c r="J32" s="129" t="s">
        <v>1780</v>
      </c>
    </row>
    <row r="33" ht="12.75">
      <c r="A33"/>
    </row>
    <row r="34" ht="12.75">
      <c r="A34" s="165" t="s">
        <v>1856</v>
      </c>
    </row>
  </sheetData>
  <sheetProtection/>
  <printOptions horizontalCentered="1"/>
  <pageMargins left="0" right="0" top="0" bottom="0" header="0" footer="0"/>
  <pageSetup fitToHeight="1" fitToWidth="1" horizontalDpi="360" verticalDpi="36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K24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5">
      <c r="A1" s="64"/>
      <c r="B1" s="64"/>
      <c r="C1" s="64"/>
      <c r="D1" s="64"/>
      <c r="E1" s="64"/>
      <c r="F1" s="67">
        <f>Startlist!$F1</f>
        <v>0</v>
      </c>
      <c r="G1" s="64"/>
      <c r="H1" s="64"/>
      <c r="I1" s="64"/>
      <c r="J1" s="64"/>
      <c r="K1" s="64"/>
    </row>
    <row r="2" spans="1:11" ht="15.75">
      <c r="A2" s="64"/>
      <c r="B2" s="64"/>
      <c r="C2" s="64"/>
      <c r="D2" s="64"/>
      <c r="E2" s="64"/>
      <c r="F2" s="90" t="str">
        <f>Startlist!$F2</f>
        <v>VARBOLA RAHVARALLI 2018  U.AAVA karikale</v>
      </c>
      <c r="G2" s="64"/>
      <c r="H2" s="64"/>
      <c r="I2" s="64"/>
      <c r="J2" s="64"/>
      <c r="K2" s="64"/>
    </row>
    <row r="3" spans="1:11" ht="15">
      <c r="A3" s="64"/>
      <c r="B3" s="64"/>
      <c r="C3" s="64"/>
      <c r="D3" s="64"/>
      <c r="E3" s="64"/>
      <c r="F3" s="67" t="str">
        <f>Startlist!$F3</f>
        <v>9.juuni 2018</v>
      </c>
      <c r="G3" s="64"/>
      <c r="H3" s="64"/>
      <c r="I3" s="64"/>
      <c r="J3" s="64"/>
      <c r="K3" s="64"/>
    </row>
    <row r="4" spans="1:11" ht="15">
      <c r="A4" s="64"/>
      <c r="B4" s="64"/>
      <c r="C4" s="64"/>
      <c r="D4" s="64"/>
      <c r="E4" s="64"/>
      <c r="F4" s="67" t="str">
        <f>Startlist!$F4</f>
        <v>Märjamaa vald</v>
      </c>
      <c r="G4" s="64"/>
      <c r="H4" s="64"/>
      <c r="I4" s="64"/>
      <c r="J4" s="64"/>
      <c r="K4" s="64"/>
    </row>
    <row r="5" spans="1:11" ht="15">
      <c r="A5" s="64"/>
      <c r="B5" s="64"/>
      <c r="C5" s="64"/>
      <c r="D5" s="67"/>
      <c r="E5" s="64"/>
      <c r="F5" s="64"/>
      <c r="G5" s="64"/>
      <c r="H5" s="64"/>
      <c r="I5" s="64"/>
      <c r="J5" s="64"/>
      <c r="K5" s="64"/>
    </row>
    <row r="6" spans="1:11" ht="15">
      <c r="A6" s="64"/>
      <c r="B6" s="64"/>
      <c r="C6" s="64"/>
      <c r="D6" s="67"/>
      <c r="E6" s="91"/>
      <c r="F6" s="64"/>
      <c r="G6" s="64"/>
      <c r="H6" s="64"/>
      <c r="I6" s="56"/>
      <c r="J6" s="57"/>
      <c r="K6" s="57"/>
    </row>
    <row r="7" spans="1:11" ht="12.75">
      <c r="A7" s="64"/>
      <c r="B7" s="64"/>
      <c r="C7" s="64"/>
      <c r="D7" s="64"/>
      <c r="E7" s="64"/>
      <c r="F7" s="64"/>
      <c r="G7" s="64"/>
      <c r="H7" s="64"/>
      <c r="I7" s="57"/>
      <c r="J7" s="57"/>
      <c r="K7" s="57"/>
    </row>
    <row r="8" spans="1:11" ht="12.75">
      <c r="A8" s="64"/>
      <c r="B8" s="64"/>
      <c r="C8" s="64"/>
      <c r="D8" s="64"/>
      <c r="E8" s="44" t="s">
        <v>26</v>
      </c>
      <c r="F8" s="45"/>
      <c r="G8" s="46" t="s">
        <v>27</v>
      </c>
      <c r="H8" s="64"/>
      <c r="I8" s="58"/>
      <c r="J8" s="57"/>
      <c r="K8" s="59"/>
    </row>
    <row r="9" spans="1:11" ht="19.5" customHeight="1">
      <c r="A9" s="64"/>
      <c r="B9" s="64"/>
      <c r="C9" s="64"/>
      <c r="D9" s="64"/>
      <c r="E9" s="63" t="s">
        <v>75</v>
      </c>
      <c r="F9" s="41"/>
      <c r="G9" s="55">
        <v>5</v>
      </c>
      <c r="H9" s="64"/>
      <c r="I9" s="60"/>
      <c r="J9" s="60"/>
      <c r="K9" s="61"/>
    </row>
    <row r="10" spans="1:11" ht="19.5" customHeight="1">
      <c r="A10" s="64"/>
      <c r="B10" s="64"/>
      <c r="C10" s="64"/>
      <c r="D10" s="64"/>
      <c r="E10" s="63" t="s">
        <v>110</v>
      </c>
      <c r="F10" s="41"/>
      <c r="G10" s="55">
        <v>27</v>
      </c>
      <c r="H10" s="64"/>
      <c r="I10" s="62"/>
      <c r="J10" s="60"/>
      <c r="K10" s="62"/>
    </row>
    <row r="11" spans="1:11" ht="19.5" customHeight="1">
      <c r="A11" s="64"/>
      <c r="B11" s="64"/>
      <c r="C11" s="64"/>
      <c r="D11" s="64"/>
      <c r="E11" s="63" t="s">
        <v>98</v>
      </c>
      <c r="F11" s="41"/>
      <c r="G11" s="55">
        <v>22</v>
      </c>
      <c r="H11" s="64"/>
      <c r="I11" s="57"/>
      <c r="J11" s="57"/>
      <c r="K11" s="57"/>
    </row>
    <row r="12" spans="1:11" ht="19.5" customHeight="1">
      <c r="A12" s="64"/>
      <c r="B12" s="64"/>
      <c r="C12" s="64"/>
      <c r="D12" s="64"/>
      <c r="E12" s="63" t="s">
        <v>162</v>
      </c>
      <c r="F12" s="41"/>
      <c r="G12" s="55">
        <v>8</v>
      </c>
      <c r="H12" s="64"/>
      <c r="I12" s="57"/>
      <c r="J12" s="57"/>
      <c r="K12" s="57"/>
    </row>
    <row r="13" spans="1:11" ht="19.5" customHeight="1">
      <c r="A13" s="64"/>
      <c r="B13" s="64"/>
      <c r="C13" s="64"/>
      <c r="D13" s="64"/>
      <c r="E13" s="63" t="s">
        <v>128</v>
      </c>
      <c r="F13" s="41"/>
      <c r="G13" s="55">
        <v>9</v>
      </c>
      <c r="H13" s="64"/>
      <c r="I13" s="57"/>
      <c r="J13" s="57"/>
      <c r="K13" s="57"/>
    </row>
    <row r="14" spans="1:11" ht="19.5" customHeight="1">
      <c r="A14" s="64"/>
      <c r="B14" s="64"/>
      <c r="C14" s="64"/>
      <c r="D14" s="64"/>
      <c r="E14" s="63" t="s">
        <v>192</v>
      </c>
      <c r="F14" s="41"/>
      <c r="G14" s="55">
        <v>6</v>
      </c>
      <c r="H14" s="64"/>
      <c r="I14" s="57"/>
      <c r="J14" s="57"/>
      <c r="K14" s="57"/>
    </row>
    <row r="15" spans="1:11" ht="19.5" customHeight="1">
      <c r="A15" s="64"/>
      <c r="B15" s="64"/>
      <c r="C15" s="64"/>
      <c r="D15" s="64"/>
      <c r="E15" s="63" t="s">
        <v>169</v>
      </c>
      <c r="F15" s="41"/>
      <c r="G15" s="55">
        <v>9</v>
      </c>
      <c r="H15" s="64"/>
      <c r="I15" s="57"/>
      <c r="J15" s="57"/>
      <c r="K15" s="57"/>
    </row>
    <row r="16" spans="1:11" ht="19.5" customHeight="1">
      <c r="A16" s="64"/>
      <c r="B16" s="64"/>
      <c r="C16" s="64"/>
      <c r="D16" s="64"/>
      <c r="E16" s="63" t="s">
        <v>151</v>
      </c>
      <c r="F16" s="41"/>
      <c r="G16" s="55">
        <v>4</v>
      </c>
      <c r="H16" s="64"/>
      <c r="I16" s="64"/>
      <c r="J16" s="64"/>
      <c r="K16" s="64"/>
    </row>
    <row r="17" spans="1:11" ht="19.5" customHeight="1">
      <c r="A17" s="64"/>
      <c r="B17" s="64"/>
      <c r="C17" s="64"/>
      <c r="D17" s="64"/>
      <c r="E17" s="63" t="s">
        <v>40</v>
      </c>
      <c r="F17" s="41"/>
      <c r="G17" s="55">
        <v>6</v>
      </c>
      <c r="H17" s="64"/>
      <c r="I17" s="64"/>
      <c r="J17" s="64"/>
      <c r="K17" s="64"/>
    </row>
    <row r="18" spans="1:11" ht="19.5" customHeight="1">
      <c r="A18" s="64"/>
      <c r="B18" s="64"/>
      <c r="C18" s="64"/>
      <c r="D18" s="64"/>
      <c r="H18" s="64"/>
      <c r="I18" s="64"/>
      <c r="J18" s="64"/>
      <c r="K18" s="64"/>
    </row>
    <row r="19" spans="1:11" ht="19.5" customHeight="1">
      <c r="A19" s="64"/>
      <c r="B19" s="64"/>
      <c r="C19" s="64"/>
      <c r="D19" s="64"/>
      <c r="E19" s="42" t="s">
        <v>28</v>
      </c>
      <c r="F19" s="41"/>
      <c r="G19" s="43">
        <f>SUM(G9:G18)</f>
        <v>96</v>
      </c>
      <c r="H19" s="64"/>
      <c r="I19" s="64"/>
      <c r="J19" s="64"/>
      <c r="K19" s="64"/>
    </row>
    <row r="20" spans="1:11" ht="19.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</row>
    <row r="21" spans="1:11" ht="19.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1" ht="19.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ht="19.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ht="19.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printOptions/>
  <pageMargins left="0.77" right="0.15748031496062992" top="0.63" bottom="0" header="0" footer="0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H24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64" sqref="C63:C64"/>
    </sheetView>
  </sheetViews>
  <sheetFormatPr defaultColWidth="9.140625" defaultRowHeight="12.75"/>
  <cols>
    <col min="1" max="1" width="9.28125" style="2" customWidth="1"/>
    <col min="2" max="4" width="10.00390625" style="2" customWidth="1"/>
    <col min="5" max="5" width="9.140625" style="2" customWidth="1"/>
    <col min="6" max="6" width="14.8515625" style="2" customWidth="1"/>
    <col min="7" max="7" width="12.140625" style="0" customWidth="1"/>
    <col min="8" max="8" width="29.7109375" style="0" customWidth="1"/>
  </cols>
  <sheetData>
    <row r="1" spans="1:8" ht="28.5" customHeight="1">
      <c r="A1" s="204" t="s">
        <v>34</v>
      </c>
      <c r="B1" s="204" t="s">
        <v>499</v>
      </c>
      <c r="C1" s="204" t="s">
        <v>500</v>
      </c>
      <c r="D1" s="204" t="s">
        <v>501</v>
      </c>
      <c r="E1" s="204" t="s">
        <v>502</v>
      </c>
      <c r="F1" s="212" t="s">
        <v>36</v>
      </c>
      <c r="G1" s="212" t="s">
        <v>35</v>
      </c>
      <c r="H1" s="213" t="s">
        <v>37</v>
      </c>
    </row>
    <row r="2" spans="1:8" s="194" customFormat="1" ht="17.25" customHeight="1">
      <c r="A2" s="203">
        <v>7</v>
      </c>
      <c r="B2" s="201">
        <v>10</v>
      </c>
      <c r="C2" s="201"/>
      <c r="D2" s="201"/>
      <c r="E2" s="201"/>
      <c r="F2" s="210" t="s">
        <v>1558</v>
      </c>
      <c r="G2" s="211" t="s">
        <v>1559</v>
      </c>
      <c r="H2" s="202" t="str">
        <f>IF(A2="","",VLOOKUP(A2,Startlist!B:E,3,FALSE)&amp;" / "&amp;VLOOKUP(A2,Startlist!B:E,3,FALSE))</f>
        <v>Andri Sirp / Andri Sirp</v>
      </c>
    </row>
    <row r="3" spans="1:8" ht="12.75">
      <c r="A3" s="14">
        <v>81</v>
      </c>
      <c r="B3" s="201"/>
      <c r="C3" s="201">
        <v>10</v>
      </c>
      <c r="D3" s="201"/>
      <c r="E3" s="201"/>
      <c r="F3" s="210" t="s">
        <v>1558</v>
      </c>
      <c r="G3" s="211" t="s">
        <v>1560</v>
      </c>
      <c r="H3" s="200" t="str">
        <f>IF(A3="","",VLOOKUP(A3,Startlist!B:E,3,FALSE)&amp;" / "&amp;VLOOKUP(A3,Startlist!B:E,3,FALSE))</f>
        <v>Karl.Erik Hermann / Karl.Erik Hermann</v>
      </c>
    </row>
    <row r="4" spans="1:8" ht="12.75">
      <c r="A4" s="14">
        <v>83</v>
      </c>
      <c r="B4" s="201"/>
      <c r="C4" s="201">
        <v>10</v>
      </c>
      <c r="D4" s="201"/>
      <c r="E4" s="201"/>
      <c r="F4" s="210" t="s">
        <v>1558</v>
      </c>
      <c r="G4" s="211" t="s">
        <v>1560</v>
      </c>
      <c r="H4" s="200" t="str">
        <f>IF(A4="","",VLOOKUP(A4,Startlist!B:E,3,FALSE)&amp;" / "&amp;VLOOKUP(A4,Startlist!B:E,3,FALSE))</f>
        <v>Ken Pool / Ken Pool</v>
      </c>
    </row>
    <row r="5" spans="1:8" ht="12.75">
      <c r="A5" s="14">
        <v>15</v>
      </c>
      <c r="B5" s="201"/>
      <c r="C5" s="201"/>
      <c r="D5" s="201">
        <v>10</v>
      </c>
      <c r="E5" s="201"/>
      <c r="F5" s="210" t="s">
        <v>1558</v>
      </c>
      <c r="G5" s="211" t="s">
        <v>1561</v>
      </c>
      <c r="H5" s="200" t="str">
        <f>IF(A5="","",VLOOKUP(A5,Startlist!B:E,3,FALSE)&amp;" / "&amp;VLOOKUP(A5,Startlist!B:E,3,FALSE))</f>
        <v>Hannes Kasak / Hannes Kasak</v>
      </c>
    </row>
    <row r="6" spans="1:8" ht="12.75">
      <c r="A6" s="14">
        <v>18</v>
      </c>
      <c r="B6" s="201"/>
      <c r="C6" s="201"/>
      <c r="D6" s="201">
        <v>10</v>
      </c>
      <c r="E6" s="201"/>
      <c r="F6" s="210" t="s">
        <v>1562</v>
      </c>
      <c r="G6" s="211" t="s">
        <v>1563</v>
      </c>
      <c r="H6" s="200" t="str">
        <f>IF(A6="","",VLOOKUP(A6,Startlist!B:E,3,FALSE)&amp;" / "&amp;VLOOKUP(A6,Startlist!B:E,3,FALSE))</f>
        <v>Markus Haiba / Markus Haiba</v>
      </c>
    </row>
    <row r="7" spans="1:8" ht="12.75">
      <c r="A7" s="14">
        <v>67</v>
      </c>
      <c r="B7" s="201"/>
      <c r="C7" s="201"/>
      <c r="D7" s="201">
        <v>10</v>
      </c>
      <c r="E7" s="201"/>
      <c r="F7" s="210" t="s">
        <v>1562</v>
      </c>
      <c r="G7" s="211" t="s">
        <v>1563</v>
      </c>
      <c r="H7" s="200" t="str">
        <f>IF(A7="","",VLOOKUP(A7,Startlist!B:E,3,FALSE)&amp;" / "&amp;VLOOKUP(A7,Startlist!B:E,3,FALSE))</f>
        <v>Kristen Volkov / Kristen Volkov</v>
      </c>
    </row>
    <row r="8" spans="1:8" ht="12.75">
      <c r="A8" s="14">
        <v>42</v>
      </c>
      <c r="B8" s="201"/>
      <c r="C8" s="201"/>
      <c r="D8" s="201">
        <v>10</v>
      </c>
      <c r="E8" s="201"/>
      <c r="F8" s="210" t="s">
        <v>1562</v>
      </c>
      <c r="G8" s="211" t="s">
        <v>1563</v>
      </c>
      <c r="H8" s="200" t="str">
        <f>IF(A8="","",VLOOKUP(A8,Startlist!B:E,3,FALSE)&amp;" / "&amp;VLOOKUP(A8,Startlist!B:E,3,FALSE))</f>
        <v>Magnus Lepp / Magnus Lepp</v>
      </c>
    </row>
    <row r="9" spans="1:8" ht="12.75">
      <c r="A9" s="14">
        <v>97</v>
      </c>
      <c r="B9" s="201"/>
      <c r="C9" s="201"/>
      <c r="D9" s="201">
        <v>10</v>
      </c>
      <c r="E9" s="201"/>
      <c r="F9" s="210" t="s">
        <v>1562</v>
      </c>
      <c r="G9" s="211" t="s">
        <v>1563</v>
      </c>
      <c r="H9" s="200" t="str">
        <f>IF(A9="","",VLOOKUP(A9,Startlist!B:E,3,FALSE)&amp;" / "&amp;VLOOKUP(A9,Startlist!B:E,3,FALSE))</f>
        <v>Marek Tammoja / Marek Tammoja</v>
      </c>
    </row>
    <row r="10" spans="1:8" ht="12.75">
      <c r="A10" s="14">
        <v>10</v>
      </c>
      <c r="B10" s="201"/>
      <c r="C10" s="201"/>
      <c r="D10" s="201">
        <v>10</v>
      </c>
      <c r="E10" s="201"/>
      <c r="F10" s="210" t="s">
        <v>1562</v>
      </c>
      <c r="G10" s="211" t="s">
        <v>1561</v>
      </c>
      <c r="H10" s="200" t="str">
        <f>IF(A10="","",VLOOKUP(A10,Startlist!B:E,3,FALSE)&amp;" / "&amp;VLOOKUP(A10,Startlist!B:E,3,FALSE))</f>
        <v>Antti Kangro / Antti Kangro</v>
      </c>
    </row>
    <row r="11" spans="1:8" ht="12.75">
      <c r="A11" s="14">
        <v>81</v>
      </c>
      <c r="B11" s="201"/>
      <c r="C11" s="201"/>
      <c r="D11" s="201">
        <v>10</v>
      </c>
      <c r="E11" s="201"/>
      <c r="F11" s="210" t="s">
        <v>1562</v>
      </c>
      <c r="G11" s="211" t="s">
        <v>1561</v>
      </c>
      <c r="H11" s="200" t="str">
        <f>IF(A11="","",VLOOKUP(A11,Startlist!B:E,3,FALSE)&amp;" / "&amp;VLOOKUP(A11,Startlist!B:E,3,FALSE))</f>
        <v>Karl.Erik Hermann / Karl.Erik Hermann</v>
      </c>
    </row>
    <row r="12" spans="1:8" ht="12.75">
      <c r="A12" s="14">
        <v>8</v>
      </c>
      <c r="B12" s="201"/>
      <c r="C12" s="201"/>
      <c r="D12" s="201">
        <v>10</v>
      </c>
      <c r="E12" s="201"/>
      <c r="F12" s="210" t="s">
        <v>1562</v>
      </c>
      <c r="G12" s="211" t="s">
        <v>1561</v>
      </c>
      <c r="H12" s="200" t="str">
        <f>IF(A12="","",VLOOKUP(A12,Startlist!B:E,3,FALSE)&amp;" / "&amp;VLOOKUP(A12,Startlist!B:E,3,FALSE))</f>
        <v>Gert Aasmäe / Gert Aasmäe</v>
      </c>
    </row>
    <row r="13" spans="1:8" ht="12.75">
      <c r="A13" s="14">
        <v>27</v>
      </c>
      <c r="B13" s="201"/>
      <c r="C13" s="201"/>
      <c r="D13" s="201">
        <v>10</v>
      </c>
      <c r="E13" s="201"/>
      <c r="F13" s="210" t="s">
        <v>1562</v>
      </c>
      <c r="G13" s="211" t="s">
        <v>1561</v>
      </c>
      <c r="H13" s="200" t="str">
        <f>IF(A13="","",VLOOKUP(A13,Startlist!B:E,3,FALSE)&amp;" / "&amp;VLOOKUP(A13,Startlist!B:E,3,FALSE))</f>
        <v>Rauno Pielberg / Rauno Pielberg</v>
      </c>
    </row>
    <row r="14" spans="1:8" ht="12.75">
      <c r="A14" s="14">
        <v>16</v>
      </c>
      <c r="B14" s="201"/>
      <c r="C14" s="201"/>
      <c r="D14" s="201">
        <v>10</v>
      </c>
      <c r="E14" s="201"/>
      <c r="F14" s="210" t="s">
        <v>1562</v>
      </c>
      <c r="G14" s="211" t="s">
        <v>1561</v>
      </c>
      <c r="H14" s="200" t="str">
        <f>IF(A14="","",VLOOKUP(A14,Startlist!B:E,3,FALSE)&amp;" / "&amp;VLOOKUP(A14,Startlist!B:E,3,FALSE))</f>
        <v>Marko Kukuskin / Marko Kukuskin</v>
      </c>
    </row>
    <row r="15" spans="1:8" ht="12.75">
      <c r="A15" s="14">
        <v>18</v>
      </c>
      <c r="B15" s="201"/>
      <c r="C15" s="201"/>
      <c r="D15" s="201">
        <v>10</v>
      </c>
      <c r="E15" s="201"/>
      <c r="F15" s="210" t="s">
        <v>1562</v>
      </c>
      <c r="G15" s="211" t="s">
        <v>1561</v>
      </c>
      <c r="H15" s="200" t="str">
        <f>IF(A15="","",VLOOKUP(A15,Startlist!B:E,3,FALSE)&amp;" / "&amp;VLOOKUP(A15,Startlist!B:E,3,FALSE))</f>
        <v>Markus Haiba / Markus Haiba</v>
      </c>
    </row>
    <row r="16" spans="1:8" ht="12.75">
      <c r="A16" s="14">
        <v>20</v>
      </c>
      <c r="B16" s="201"/>
      <c r="C16" s="201"/>
      <c r="D16" s="201">
        <v>10</v>
      </c>
      <c r="E16" s="201"/>
      <c r="F16" s="210" t="s">
        <v>1562</v>
      </c>
      <c r="G16" s="211" t="s">
        <v>1561</v>
      </c>
      <c r="H16" s="200" t="str">
        <f>IF(A16="","",VLOOKUP(A16,Startlist!B:E,3,FALSE)&amp;" / "&amp;VLOOKUP(A16,Startlist!B:E,3,FALSE))</f>
        <v>Kristjan Vidder / Kristjan Vidder</v>
      </c>
    </row>
    <row r="17" spans="1:8" ht="12.75">
      <c r="A17" s="14">
        <v>26</v>
      </c>
      <c r="B17" s="201"/>
      <c r="C17" s="201"/>
      <c r="D17" s="201">
        <v>10</v>
      </c>
      <c r="E17" s="201"/>
      <c r="F17" s="210" t="s">
        <v>1562</v>
      </c>
      <c r="G17" s="211" t="s">
        <v>1561</v>
      </c>
      <c r="H17" s="200" t="str">
        <f>IF(A17="","",VLOOKUP(A17,Startlist!B:E,3,FALSE)&amp;" / "&amp;VLOOKUP(A17,Startlist!B:E,3,FALSE))</f>
        <v>Aneta Lepp / Aneta Lepp</v>
      </c>
    </row>
    <row r="18" spans="1:8" ht="12.75">
      <c r="A18" s="14">
        <v>44</v>
      </c>
      <c r="B18" s="201"/>
      <c r="C18" s="201"/>
      <c r="D18" s="201">
        <v>10</v>
      </c>
      <c r="E18" s="201"/>
      <c r="F18" s="210" t="s">
        <v>1562</v>
      </c>
      <c r="G18" s="211" t="s">
        <v>1561</v>
      </c>
      <c r="H18" s="200" t="str">
        <f>IF(A18="","",VLOOKUP(A18,Startlist!B:E,3,FALSE)&amp;" / "&amp;VLOOKUP(A18,Startlist!B:E,3,FALSE))</f>
        <v>Ott Nootre / Ott Nootre</v>
      </c>
    </row>
    <row r="19" spans="1:8" ht="12.75">
      <c r="A19" s="14">
        <v>45</v>
      </c>
      <c r="B19" s="201"/>
      <c r="C19" s="201"/>
      <c r="D19" s="201">
        <v>10</v>
      </c>
      <c r="E19" s="201"/>
      <c r="F19" s="210" t="s">
        <v>1562</v>
      </c>
      <c r="G19" s="211" t="s">
        <v>1561</v>
      </c>
      <c r="H19" s="200" t="str">
        <f>IF(A19="","",VLOOKUP(A19,Startlist!B:E,3,FALSE)&amp;" / "&amp;VLOOKUP(A19,Startlist!B:E,3,FALSE))</f>
        <v>Priit Kallas / Priit Kallas</v>
      </c>
    </row>
    <row r="20" spans="1:8" ht="12.75">
      <c r="A20" s="14">
        <v>79</v>
      </c>
      <c r="B20" s="201"/>
      <c r="C20" s="201"/>
      <c r="D20" s="201">
        <v>10</v>
      </c>
      <c r="E20" s="201"/>
      <c r="F20" s="210" t="s">
        <v>1562</v>
      </c>
      <c r="G20" s="211" t="s">
        <v>1561</v>
      </c>
      <c r="H20" s="200" t="str">
        <f>IF(A20="","",VLOOKUP(A20,Startlist!B:E,3,FALSE)&amp;" / "&amp;VLOOKUP(A20,Startlist!B:E,3,FALSE))</f>
        <v>Chris Soe / Chris Soe</v>
      </c>
    </row>
    <row r="21" spans="1:8" ht="12.75">
      <c r="A21" s="14">
        <v>91</v>
      </c>
      <c r="B21" s="201"/>
      <c r="C21" s="201"/>
      <c r="D21" s="201">
        <v>10</v>
      </c>
      <c r="E21" s="201"/>
      <c r="F21" s="210" t="s">
        <v>1562</v>
      </c>
      <c r="G21" s="211" t="s">
        <v>1561</v>
      </c>
      <c r="H21" s="200" t="str">
        <f>IF(A21="","",VLOOKUP(A21,Startlist!B:E,3,FALSE)&amp;" / "&amp;VLOOKUP(A21,Startlist!B:E,3,FALSE))</f>
        <v>Tauri Nogu / Tauri Nogu</v>
      </c>
    </row>
    <row r="22" spans="1:8" ht="12.75">
      <c r="A22" s="14">
        <v>96</v>
      </c>
      <c r="B22" s="201"/>
      <c r="C22" s="201"/>
      <c r="D22" s="201">
        <v>10</v>
      </c>
      <c r="E22" s="201"/>
      <c r="F22" s="210" t="s">
        <v>1562</v>
      </c>
      <c r="G22" s="211" t="s">
        <v>1561</v>
      </c>
      <c r="H22" s="200" t="str">
        <f>IF(A22="","",VLOOKUP(A22,Startlist!B:E,3,FALSE)&amp;" / "&amp;VLOOKUP(A22,Startlist!B:E,3,FALSE))</f>
        <v>Mihhail Borunov / Mihhail Borunov</v>
      </c>
    </row>
    <row r="23" spans="1:8" ht="12.75">
      <c r="A23" s="14">
        <v>44</v>
      </c>
      <c r="B23" s="201"/>
      <c r="C23" s="201"/>
      <c r="D23" s="201">
        <v>10</v>
      </c>
      <c r="E23" s="201"/>
      <c r="F23" s="210" t="s">
        <v>1562</v>
      </c>
      <c r="G23" s="211" t="s">
        <v>1561</v>
      </c>
      <c r="H23" s="200" t="str">
        <f>IF(A23="","",VLOOKUP(A23,Startlist!B:E,3,FALSE)&amp;" / "&amp;VLOOKUP(A23,Startlist!B:E,3,FALSE))</f>
        <v>Ott Nootre / Ott Nootre</v>
      </c>
    </row>
    <row r="24" spans="1:8" ht="12.75">
      <c r="A24" s="14">
        <v>10</v>
      </c>
      <c r="B24" s="201">
        <v>10</v>
      </c>
      <c r="C24" s="201"/>
      <c r="D24" s="201"/>
      <c r="E24" s="201"/>
      <c r="F24" s="210" t="s">
        <v>1562</v>
      </c>
      <c r="G24" s="211" t="s">
        <v>1559</v>
      </c>
      <c r="H24" s="200" t="str">
        <f>IF(A24="","",VLOOKUP(A24,Startlist!B:E,3,FALSE)&amp;" / "&amp;VLOOKUP(A24,Startlist!B:E,3,FALSE))</f>
        <v>Antti Kangro / Antti Kangro</v>
      </c>
    </row>
    <row r="25" spans="1:8" ht="12.75">
      <c r="A25" s="14">
        <v>32</v>
      </c>
      <c r="B25" s="201">
        <v>10</v>
      </c>
      <c r="C25" s="201"/>
      <c r="D25" s="201"/>
      <c r="E25" s="201"/>
      <c r="F25" s="210" t="s">
        <v>1562</v>
      </c>
      <c r="G25" s="211" t="s">
        <v>1564</v>
      </c>
      <c r="H25" s="200" t="str">
        <f>IF(A25="","",VLOOKUP(A25,Startlist!B:E,3,FALSE)&amp;" / "&amp;VLOOKUP(A25,Startlist!B:E,3,FALSE))</f>
        <v>Marko Suuster / Marko Suuster</v>
      </c>
    </row>
    <row r="26" spans="1:8" ht="12.75">
      <c r="A26" s="14">
        <v>48</v>
      </c>
      <c r="B26" s="201">
        <v>10</v>
      </c>
      <c r="C26" s="201"/>
      <c r="D26" s="201"/>
      <c r="E26" s="201"/>
      <c r="F26" s="210" t="s">
        <v>1562</v>
      </c>
      <c r="G26" s="211" t="s">
        <v>1564</v>
      </c>
      <c r="H26" s="200" t="str">
        <f>IF(A26="","",VLOOKUP(A26,Startlist!B:E,3,FALSE)&amp;" / "&amp;VLOOKUP(A26,Startlist!B:E,3,FALSE))</f>
        <v>Peeter Tammoja / Peeter Tammoja</v>
      </c>
    </row>
    <row r="27" spans="1:8" ht="12.75">
      <c r="A27" s="14">
        <v>57</v>
      </c>
      <c r="B27" s="201">
        <v>10</v>
      </c>
      <c r="C27" s="201"/>
      <c r="D27" s="201"/>
      <c r="E27" s="201"/>
      <c r="F27" s="210" t="s">
        <v>1562</v>
      </c>
      <c r="G27" s="211" t="s">
        <v>1564</v>
      </c>
      <c r="H27" s="200" t="str">
        <f>IF(A27="","",VLOOKUP(A27,Startlist!B:E,3,FALSE)&amp;" / "&amp;VLOOKUP(A27,Startlist!B:E,3,FALSE))</f>
        <v>Toomas Klemmer / Toomas Klemmer</v>
      </c>
    </row>
    <row r="28" spans="1:8" ht="12.75">
      <c r="A28" s="14">
        <v>20</v>
      </c>
      <c r="B28" s="201"/>
      <c r="C28" s="201">
        <v>10</v>
      </c>
      <c r="D28" s="201"/>
      <c r="E28" s="201"/>
      <c r="F28" s="210" t="s">
        <v>1562</v>
      </c>
      <c r="G28" s="211" t="s">
        <v>1565</v>
      </c>
      <c r="H28" s="200" t="str">
        <f>IF(A28="","",VLOOKUP(A28,Startlist!B:E,3,FALSE)&amp;" / "&amp;VLOOKUP(A28,Startlist!B:E,3,FALSE))</f>
        <v>Kristjan Vidder / Kristjan Vidder</v>
      </c>
    </row>
    <row r="29" spans="1:8" ht="12.75">
      <c r="A29" s="14">
        <v>48</v>
      </c>
      <c r="B29" s="201"/>
      <c r="C29" s="201">
        <v>10</v>
      </c>
      <c r="D29" s="201"/>
      <c r="E29" s="201"/>
      <c r="F29" s="210" t="s">
        <v>1562</v>
      </c>
      <c r="G29" s="211" t="s">
        <v>1565</v>
      </c>
      <c r="H29" s="200" t="str">
        <f>IF(A29="","",VLOOKUP(A29,Startlist!B:E,3,FALSE)&amp;" / "&amp;VLOOKUP(A29,Startlist!B:E,3,FALSE))</f>
        <v>Peeter Tammoja / Peeter Tammoja</v>
      </c>
    </row>
    <row r="30" spans="1:8" ht="12.75">
      <c r="A30" s="14">
        <v>15</v>
      </c>
      <c r="B30" s="201"/>
      <c r="C30" s="201">
        <v>10</v>
      </c>
      <c r="D30" s="201"/>
      <c r="E30" s="201"/>
      <c r="F30" s="210" t="s">
        <v>1562</v>
      </c>
      <c r="G30" s="211" t="s">
        <v>1565</v>
      </c>
      <c r="H30" s="200" t="str">
        <f>IF(A30="","",VLOOKUP(A30,Startlist!B:E,3,FALSE)&amp;" / "&amp;VLOOKUP(A30,Startlist!B:E,3,FALSE))</f>
        <v>Hannes Kasak / Hannes Kasak</v>
      </c>
    </row>
    <row r="31" spans="1:8" ht="12.75">
      <c r="A31" s="14">
        <v>48</v>
      </c>
      <c r="B31" s="201"/>
      <c r="C31" s="201">
        <v>10</v>
      </c>
      <c r="D31" s="201"/>
      <c r="E31" s="201"/>
      <c r="F31" s="210" t="s">
        <v>1562</v>
      </c>
      <c r="G31" s="211" t="s">
        <v>1565</v>
      </c>
      <c r="H31" s="200" t="str">
        <f>IF(A31="","",VLOOKUP(A31,Startlist!B:E,3,FALSE)&amp;" / "&amp;VLOOKUP(A31,Startlist!B:E,3,FALSE))</f>
        <v>Peeter Tammoja / Peeter Tammoja</v>
      </c>
    </row>
    <row r="32" spans="1:8" ht="12.75">
      <c r="A32" s="14">
        <v>57</v>
      </c>
      <c r="B32" s="201"/>
      <c r="C32" s="201">
        <v>10</v>
      </c>
      <c r="D32" s="201"/>
      <c r="E32" s="201"/>
      <c r="F32" s="210" t="s">
        <v>1562</v>
      </c>
      <c r="G32" s="211" t="s">
        <v>1565</v>
      </c>
      <c r="H32" s="200" t="str">
        <f>IF(A32="","",VLOOKUP(A32,Startlist!B:E,3,FALSE)&amp;" / "&amp;VLOOKUP(A32,Startlist!B:E,3,FALSE))</f>
        <v>Toomas Klemmer / Toomas Klemmer</v>
      </c>
    </row>
    <row r="33" spans="1:8" ht="12.75">
      <c r="A33" s="14">
        <v>80</v>
      </c>
      <c r="B33" s="201"/>
      <c r="C33" s="201">
        <v>10</v>
      </c>
      <c r="D33" s="201"/>
      <c r="E33" s="201"/>
      <c r="F33" s="210" t="s">
        <v>1562</v>
      </c>
      <c r="G33" s="211" t="s">
        <v>1565</v>
      </c>
      <c r="H33" s="200" t="str">
        <f>IF(A33="","",VLOOKUP(A33,Startlist!B:E,3,FALSE)&amp;" / "&amp;VLOOKUP(A33,Startlist!B:E,3,FALSE))</f>
        <v>Stern Ilves / Stern Ilves</v>
      </c>
    </row>
    <row r="34" spans="1:8" ht="12.75">
      <c r="A34" s="14">
        <v>10</v>
      </c>
      <c r="B34" s="201">
        <v>10</v>
      </c>
      <c r="C34" s="201"/>
      <c r="D34" s="201"/>
      <c r="E34" s="201"/>
      <c r="F34" s="210" t="s">
        <v>1562</v>
      </c>
      <c r="G34" s="211" t="s">
        <v>1564</v>
      </c>
      <c r="H34" s="200" t="str">
        <f>IF(A34="","",VLOOKUP(A34,Startlist!B:E,3,FALSE)&amp;" / "&amp;VLOOKUP(A34,Startlist!B:E,3,FALSE))</f>
        <v>Antti Kangro / Antti Kangro</v>
      </c>
    </row>
    <row r="35" spans="1:8" ht="12.75">
      <c r="A35" s="14">
        <v>15</v>
      </c>
      <c r="B35" s="201">
        <v>10</v>
      </c>
      <c r="C35" s="201"/>
      <c r="D35" s="201"/>
      <c r="E35" s="201"/>
      <c r="F35" s="210" t="s">
        <v>1562</v>
      </c>
      <c r="G35" s="211" t="s">
        <v>1564</v>
      </c>
      <c r="H35" s="200" t="str">
        <f>IF(A35="","",VLOOKUP(A35,Startlist!B:E,3,FALSE)&amp;" / "&amp;VLOOKUP(A35,Startlist!B:E,3,FALSE))</f>
        <v>Hannes Kasak / Hannes Kasak</v>
      </c>
    </row>
    <row r="36" spans="1:8" ht="12.75">
      <c r="A36" s="14">
        <v>62</v>
      </c>
      <c r="B36" s="201"/>
      <c r="C36" s="201">
        <v>10</v>
      </c>
      <c r="D36" s="201"/>
      <c r="E36" s="201"/>
      <c r="F36" s="210" t="s">
        <v>1562</v>
      </c>
      <c r="G36" s="211" t="s">
        <v>1560</v>
      </c>
      <c r="H36" s="200" t="str">
        <f>IF(A36="","",VLOOKUP(A36,Startlist!B:E,3,FALSE)&amp;" / "&amp;VLOOKUP(A36,Startlist!B:E,3,FALSE))</f>
        <v>Kaido Saul / Kaido Saul</v>
      </c>
    </row>
    <row r="37" spans="1:8" ht="12.75">
      <c r="A37" s="14">
        <v>79</v>
      </c>
      <c r="B37" s="201"/>
      <c r="C37" s="201">
        <v>10</v>
      </c>
      <c r="D37" s="201"/>
      <c r="E37" s="201"/>
      <c r="F37" s="210" t="s">
        <v>1562</v>
      </c>
      <c r="G37" s="211" t="s">
        <v>1560</v>
      </c>
      <c r="H37" s="200" t="str">
        <f>IF(A37="","",VLOOKUP(A37,Startlist!B:E,3,FALSE)&amp;" / "&amp;VLOOKUP(A37,Startlist!B:E,3,FALSE))</f>
        <v>Chris Soe / Chris Soe</v>
      </c>
    </row>
    <row r="38" spans="1:8" ht="12.75">
      <c r="A38" s="14">
        <v>27</v>
      </c>
      <c r="B38" s="201"/>
      <c r="C38" s="201">
        <v>10</v>
      </c>
      <c r="D38" s="201"/>
      <c r="E38" s="201"/>
      <c r="F38" s="210" t="s">
        <v>1562</v>
      </c>
      <c r="G38" s="211" t="s">
        <v>1560</v>
      </c>
      <c r="H38" s="200" t="str">
        <f>IF(A38="","",VLOOKUP(A38,Startlist!B:E,3,FALSE)&amp;" / "&amp;VLOOKUP(A38,Startlist!B:E,3,FALSE))</f>
        <v>Rauno Pielberg / Rauno Pielberg</v>
      </c>
    </row>
    <row r="39" spans="1:8" ht="12.75">
      <c r="A39" s="14">
        <v>15</v>
      </c>
      <c r="B39" s="201"/>
      <c r="C39" s="201">
        <v>10</v>
      </c>
      <c r="D39" s="201"/>
      <c r="E39" s="201"/>
      <c r="F39" s="210" t="s">
        <v>1562</v>
      </c>
      <c r="G39" s="211" t="s">
        <v>1560</v>
      </c>
      <c r="H39" s="200" t="str">
        <f>IF(A39="","",VLOOKUP(A39,Startlist!B:E,3,FALSE)&amp;" / "&amp;VLOOKUP(A39,Startlist!B:E,3,FALSE))</f>
        <v>Hannes Kasak / Hannes Kasak</v>
      </c>
    </row>
    <row r="40" spans="1:8" ht="12.75">
      <c r="A40" s="14">
        <v>58</v>
      </c>
      <c r="B40" s="201"/>
      <c r="C40" s="201">
        <v>10</v>
      </c>
      <c r="D40" s="201"/>
      <c r="E40" s="201"/>
      <c r="F40" s="210" t="s">
        <v>1562</v>
      </c>
      <c r="G40" s="211" t="s">
        <v>1560</v>
      </c>
      <c r="H40" s="200" t="str">
        <f>IF(A40="","",VLOOKUP(A40,Startlist!B:E,3,FALSE)&amp;" / "&amp;VLOOKUP(A40,Startlist!B:E,3,FALSE))</f>
        <v>Kersti Meindorf / Kersti Meindorf</v>
      </c>
    </row>
    <row r="41" spans="1:8" ht="12.75">
      <c r="A41" s="14">
        <v>60</v>
      </c>
      <c r="B41" s="201"/>
      <c r="C41" s="201">
        <v>10</v>
      </c>
      <c r="D41" s="201"/>
      <c r="E41" s="201"/>
      <c r="F41" s="210" t="s">
        <v>1562</v>
      </c>
      <c r="G41" s="211" t="s">
        <v>1560</v>
      </c>
      <c r="H41" s="200" t="str">
        <f>IF(A41="","",VLOOKUP(A41,Startlist!B:E,3,FALSE)&amp;" / "&amp;VLOOKUP(A41,Startlist!B:E,3,FALSE))</f>
        <v>Hillar Roosileht / Hillar Roosileht</v>
      </c>
    </row>
    <row r="42" spans="1:8" ht="12.75">
      <c r="A42" s="14">
        <v>91</v>
      </c>
      <c r="B42" s="201"/>
      <c r="C42" s="201">
        <v>10</v>
      </c>
      <c r="D42" s="201"/>
      <c r="E42" s="201"/>
      <c r="F42" s="210" t="s">
        <v>1562</v>
      </c>
      <c r="G42" s="211" t="s">
        <v>1560</v>
      </c>
      <c r="H42" s="200" t="str">
        <f>IF(A42="","",VLOOKUP(A42,Startlist!B:E,3,FALSE)&amp;" / "&amp;VLOOKUP(A42,Startlist!B:E,3,FALSE))</f>
        <v>Tauri Nogu / Tauri Nogu</v>
      </c>
    </row>
    <row r="43" spans="1:8" ht="12.75">
      <c r="A43" s="14">
        <v>96</v>
      </c>
      <c r="B43" s="201"/>
      <c r="C43" s="201">
        <v>10</v>
      </c>
      <c r="D43" s="201"/>
      <c r="E43" s="201"/>
      <c r="F43" s="210" t="s">
        <v>1562</v>
      </c>
      <c r="G43" s="211" t="s">
        <v>1560</v>
      </c>
      <c r="H43" s="200" t="str">
        <f>IF(A43="","",VLOOKUP(A43,Startlist!B:E,3,FALSE)&amp;" / "&amp;VLOOKUP(A43,Startlist!B:E,3,FALSE))</f>
        <v>Mihhail Borunov / Mihhail Borunov</v>
      </c>
    </row>
    <row r="44" spans="1:8" ht="12.75">
      <c r="A44" s="14">
        <v>20</v>
      </c>
      <c r="B44" s="201"/>
      <c r="C44" s="201">
        <v>10</v>
      </c>
      <c r="D44" s="201"/>
      <c r="E44" s="201"/>
      <c r="F44" s="210" t="s">
        <v>1562</v>
      </c>
      <c r="G44" s="211" t="s">
        <v>1560</v>
      </c>
      <c r="H44" s="200" t="str">
        <f>IF(A44="","",VLOOKUP(A44,Startlist!B:E,3,FALSE)&amp;" / "&amp;VLOOKUP(A44,Startlist!B:E,3,FALSE))</f>
        <v>Kristjan Vidder / Kristjan Vidder</v>
      </c>
    </row>
    <row r="45" spans="1:8" ht="12.75">
      <c r="A45" s="14">
        <v>11</v>
      </c>
      <c r="B45" s="201"/>
      <c r="C45" s="201"/>
      <c r="D45" s="201"/>
      <c r="E45" s="201">
        <v>10</v>
      </c>
      <c r="F45" s="210" t="s">
        <v>1562</v>
      </c>
      <c r="G45" s="211" t="s">
        <v>1566</v>
      </c>
      <c r="H45" s="200" t="str">
        <f>IF(A45="","",VLOOKUP(A45,Startlist!B:E,3,FALSE)&amp;" / "&amp;VLOOKUP(A45,Startlist!B:E,3,FALSE))</f>
        <v>Mirko Kaunis / Mirko Kaunis</v>
      </c>
    </row>
    <row r="46" spans="1:8" ht="12.75">
      <c r="A46" s="14">
        <v>42</v>
      </c>
      <c r="B46" s="201"/>
      <c r="C46" s="201"/>
      <c r="D46" s="201"/>
      <c r="E46" s="201">
        <v>10</v>
      </c>
      <c r="F46" s="210" t="s">
        <v>1562</v>
      </c>
      <c r="G46" s="211" t="s">
        <v>1566</v>
      </c>
      <c r="H46" s="200" t="str">
        <f>IF(A46="","",VLOOKUP(A46,Startlist!B:E,3,FALSE)&amp;" / "&amp;VLOOKUP(A46,Startlist!B:E,3,FALSE))</f>
        <v>Magnus Lepp / Magnus Lepp</v>
      </c>
    </row>
    <row r="47" spans="1:8" ht="12.75">
      <c r="A47" s="14">
        <v>58</v>
      </c>
      <c r="B47" s="201"/>
      <c r="C47" s="201"/>
      <c r="D47" s="201"/>
      <c r="E47" s="201">
        <v>10</v>
      </c>
      <c r="F47" s="210" t="s">
        <v>1562</v>
      </c>
      <c r="G47" s="211" t="s">
        <v>1566</v>
      </c>
      <c r="H47" s="200" t="str">
        <f>IF(A47="","",VLOOKUP(A47,Startlist!B:E,3,FALSE)&amp;" / "&amp;VLOOKUP(A47,Startlist!B:E,3,FALSE))</f>
        <v>Kersti Meindorf / Kersti Meindorf</v>
      </c>
    </row>
    <row r="48" spans="1:8" ht="12.75">
      <c r="A48" s="14">
        <v>22</v>
      </c>
      <c r="B48" s="201"/>
      <c r="C48" s="201"/>
      <c r="D48" s="201"/>
      <c r="E48" s="201">
        <v>10</v>
      </c>
      <c r="F48" s="210" t="s">
        <v>1562</v>
      </c>
      <c r="G48" s="211" t="s">
        <v>1566</v>
      </c>
      <c r="H48" s="200" t="str">
        <f>IF(A48="","",VLOOKUP(A48,Startlist!B:E,3,FALSE)&amp;" / "&amp;VLOOKUP(A48,Startlist!B:E,3,FALSE))</f>
        <v>Taisto Bluum / Taisto Bluum</v>
      </c>
    </row>
    <row r="49" spans="1:8" ht="12.75">
      <c r="A49" s="14">
        <v>28</v>
      </c>
      <c r="B49" s="201"/>
      <c r="C49" s="201"/>
      <c r="D49" s="201"/>
      <c r="E49" s="201">
        <v>10</v>
      </c>
      <c r="F49" s="210" t="s">
        <v>1562</v>
      </c>
      <c r="G49" s="211" t="s">
        <v>1566</v>
      </c>
      <c r="H49" s="200" t="str">
        <f>IF(A49="","",VLOOKUP(A49,Startlist!B:E,3,FALSE)&amp;" / "&amp;VLOOKUP(A49,Startlist!B:E,3,FALSE))</f>
        <v>Eerik Pank / Eerik Pank</v>
      </c>
    </row>
    <row r="50" spans="1:8" ht="12.75">
      <c r="A50" s="14">
        <v>51</v>
      </c>
      <c r="B50" s="201"/>
      <c r="C50" s="201"/>
      <c r="D50" s="201"/>
      <c r="E50" s="201">
        <v>10</v>
      </c>
      <c r="F50" s="210" t="s">
        <v>1562</v>
      </c>
      <c r="G50" s="211" t="s">
        <v>1566</v>
      </c>
      <c r="H50" s="200" t="str">
        <f>IF(A50="","",VLOOKUP(A50,Startlist!B:E,3,FALSE)&amp;" / "&amp;VLOOKUP(A50,Startlist!B:E,3,FALSE))</f>
        <v>Kaspar Kark / Kaspar Kark</v>
      </c>
    </row>
    <row r="51" spans="1:8" ht="12.75">
      <c r="A51" s="14">
        <v>58</v>
      </c>
      <c r="B51" s="201"/>
      <c r="C51" s="201"/>
      <c r="D51" s="201"/>
      <c r="E51" s="201">
        <v>10</v>
      </c>
      <c r="F51" s="210" t="s">
        <v>1562</v>
      </c>
      <c r="G51" s="211" t="s">
        <v>1566</v>
      </c>
      <c r="H51" s="200" t="str">
        <f>IF(A51="","",VLOOKUP(A51,Startlist!B:E,3,FALSE)&amp;" / "&amp;VLOOKUP(A51,Startlist!B:E,3,FALSE))</f>
        <v>Kersti Meindorf / Kersti Meindorf</v>
      </c>
    </row>
    <row r="52" spans="1:8" ht="12.75">
      <c r="A52" s="14">
        <v>62</v>
      </c>
      <c r="B52" s="201"/>
      <c r="C52" s="201"/>
      <c r="D52" s="201"/>
      <c r="E52" s="201">
        <v>10</v>
      </c>
      <c r="F52" s="210" t="s">
        <v>1562</v>
      </c>
      <c r="G52" s="211" t="s">
        <v>1566</v>
      </c>
      <c r="H52" s="200" t="str">
        <f>IF(A52="","",VLOOKUP(A52,Startlist!B:E,3,FALSE)&amp;" / "&amp;VLOOKUP(A52,Startlist!B:E,3,FALSE))</f>
        <v>Kaido Saul / Kaido Saul</v>
      </c>
    </row>
    <row r="53" spans="1:8" ht="12.75">
      <c r="A53" s="14">
        <v>64</v>
      </c>
      <c r="B53" s="201"/>
      <c r="C53" s="201"/>
      <c r="D53" s="201"/>
      <c r="E53" s="201">
        <v>10</v>
      </c>
      <c r="F53" s="210" t="s">
        <v>1562</v>
      </c>
      <c r="G53" s="211" t="s">
        <v>1566</v>
      </c>
      <c r="H53" s="200" t="str">
        <f>IF(A53="","",VLOOKUP(A53,Startlist!B:E,3,FALSE)&amp;" / "&amp;VLOOKUP(A53,Startlist!B:E,3,FALSE))</f>
        <v>Triinu Tammel / Triinu Tammel</v>
      </c>
    </row>
    <row r="54" spans="1:8" ht="12.75">
      <c r="A54" s="14">
        <v>70</v>
      </c>
      <c r="B54" s="201"/>
      <c r="C54" s="201"/>
      <c r="D54" s="201"/>
      <c r="E54" s="201">
        <v>10</v>
      </c>
      <c r="F54" s="210" t="s">
        <v>1562</v>
      </c>
      <c r="G54" s="211" t="s">
        <v>1566</v>
      </c>
      <c r="H54" s="200" t="str">
        <f>IF(A54="","",VLOOKUP(A54,Startlist!B:E,3,FALSE)&amp;" / "&amp;VLOOKUP(A54,Startlist!B:E,3,FALSE))</f>
        <v>Johannes.Martin Saar / Johannes.Martin Saar</v>
      </c>
    </row>
    <row r="55" spans="1:8" ht="12.75">
      <c r="A55" s="14">
        <v>72</v>
      </c>
      <c r="B55" s="201"/>
      <c r="C55" s="201"/>
      <c r="D55" s="201"/>
      <c r="E55" s="201">
        <v>10</v>
      </c>
      <c r="F55" s="210" t="s">
        <v>1562</v>
      </c>
      <c r="G55" s="211" t="s">
        <v>1566</v>
      </c>
      <c r="H55" s="200" t="str">
        <f>IF(A55="","",VLOOKUP(A55,Startlist!B:E,3,FALSE)&amp;" / "&amp;VLOOKUP(A55,Startlist!B:E,3,FALSE))</f>
        <v>Paap Ehasalu / Paap Ehasalu</v>
      </c>
    </row>
    <row r="56" spans="1:8" ht="12.75">
      <c r="A56" s="14">
        <v>80</v>
      </c>
      <c r="B56" s="201"/>
      <c r="C56" s="201"/>
      <c r="D56" s="201"/>
      <c r="E56" s="201">
        <v>10</v>
      </c>
      <c r="F56" s="210" t="s">
        <v>1562</v>
      </c>
      <c r="G56" s="211" t="s">
        <v>1566</v>
      </c>
      <c r="H56" s="200" t="str">
        <f>IF(A56="","",VLOOKUP(A56,Startlist!B:E,3,FALSE)&amp;" / "&amp;VLOOKUP(A56,Startlist!B:E,3,FALSE))</f>
        <v>Stern Ilves / Stern Ilves</v>
      </c>
    </row>
    <row r="57" spans="1:8" ht="12.75">
      <c r="A57" s="14">
        <v>81</v>
      </c>
      <c r="B57" s="201"/>
      <c r="C57" s="201"/>
      <c r="D57" s="201"/>
      <c r="E57" s="201">
        <v>10</v>
      </c>
      <c r="F57" s="210" t="s">
        <v>1562</v>
      </c>
      <c r="G57" s="211" t="s">
        <v>1566</v>
      </c>
      <c r="H57" s="200" t="str">
        <f>IF(A57="","",VLOOKUP(A57,Startlist!B:E,3,FALSE)&amp;" / "&amp;VLOOKUP(A57,Startlist!B:E,3,FALSE))</f>
        <v>Karl.Erik Hermann / Karl.Erik Hermann</v>
      </c>
    </row>
    <row r="58" spans="1:8" ht="12.75">
      <c r="A58" s="14">
        <v>82</v>
      </c>
      <c r="B58" s="201"/>
      <c r="C58" s="201"/>
      <c r="D58" s="201"/>
      <c r="E58" s="201">
        <v>10</v>
      </c>
      <c r="F58" s="210" t="s">
        <v>1562</v>
      </c>
      <c r="G58" s="211" t="s">
        <v>1566</v>
      </c>
      <c r="H58" s="200" t="str">
        <f>IF(A58="","",VLOOKUP(A58,Startlist!B:E,3,FALSE)&amp;" / "&amp;VLOOKUP(A58,Startlist!B:E,3,FALSE))</f>
        <v>Jaan Hansen / Jaan Hansen</v>
      </c>
    </row>
    <row r="59" spans="1:8" ht="12.75">
      <c r="A59" s="14">
        <v>94</v>
      </c>
      <c r="B59" s="201"/>
      <c r="C59" s="201"/>
      <c r="D59" s="201"/>
      <c r="E59" s="201">
        <v>10</v>
      </c>
      <c r="F59" s="210" t="s">
        <v>1562</v>
      </c>
      <c r="G59" s="211" t="s">
        <v>1566</v>
      </c>
      <c r="H59" s="200" t="str">
        <f>IF(A59="","",VLOOKUP(A59,Startlist!B:E,3,FALSE)&amp;" / "&amp;VLOOKUP(A59,Startlist!B:E,3,FALSE))</f>
        <v>Rauno Jüriado / Rauno Jüriado</v>
      </c>
    </row>
    <row r="60" spans="1:8" ht="12.75">
      <c r="A60" s="14">
        <v>96</v>
      </c>
      <c r="B60" s="201"/>
      <c r="C60" s="201"/>
      <c r="D60" s="201"/>
      <c r="E60" s="201">
        <v>10</v>
      </c>
      <c r="F60" s="210" t="s">
        <v>1562</v>
      </c>
      <c r="G60" s="211" t="s">
        <v>1566</v>
      </c>
      <c r="H60" s="200" t="str">
        <f>IF(A60="","",VLOOKUP(A60,Startlist!B:E,3,FALSE)&amp;" / "&amp;VLOOKUP(A60,Startlist!B:E,3,FALSE))</f>
        <v>Mihhail Borunov / Mihhail Borunov</v>
      </c>
    </row>
    <row r="61" spans="1:8" ht="12.75">
      <c r="A61" s="14">
        <v>97</v>
      </c>
      <c r="B61" s="201"/>
      <c r="C61" s="201"/>
      <c r="D61" s="201"/>
      <c r="E61" s="201">
        <v>10</v>
      </c>
      <c r="F61" s="210" t="s">
        <v>1562</v>
      </c>
      <c r="G61" s="211" t="s">
        <v>1566</v>
      </c>
      <c r="H61" s="200" t="str">
        <f>IF(A61="","",VLOOKUP(A61,Startlist!B:E,3,FALSE)&amp;" / "&amp;VLOOKUP(A61,Startlist!B:E,3,FALSE))</f>
        <v>Marek Tammoja / Marek Tammoja</v>
      </c>
    </row>
    <row r="62" spans="1:8" ht="12.75">
      <c r="A62" s="14">
        <v>6</v>
      </c>
      <c r="B62" s="201"/>
      <c r="C62" s="201"/>
      <c r="D62" s="201"/>
      <c r="E62" s="201">
        <v>10</v>
      </c>
      <c r="F62" s="210" t="s">
        <v>1562</v>
      </c>
      <c r="G62" s="211" t="s">
        <v>1567</v>
      </c>
      <c r="H62" s="200" t="str">
        <f>IF(A62="","",VLOOKUP(A62,Startlist!B:E,3,FALSE)&amp;" / "&amp;VLOOKUP(A62,Startlist!B:E,3,FALSE))</f>
        <v>Priit Guljajev / Priit Guljajev</v>
      </c>
    </row>
    <row r="63" spans="1:8" ht="12.75">
      <c r="A63" s="14">
        <v>58</v>
      </c>
      <c r="B63" s="201"/>
      <c r="C63" s="201"/>
      <c r="D63" s="201"/>
      <c r="E63" s="201">
        <v>10</v>
      </c>
      <c r="F63" s="210" t="s">
        <v>1562</v>
      </c>
      <c r="G63" s="211" t="s">
        <v>1567</v>
      </c>
      <c r="H63" s="200" t="str">
        <f>IF(A63="","",VLOOKUP(A63,Startlist!B:E,3,FALSE)&amp;" / "&amp;VLOOKUP(A63,Startlist!B:E,3,FALSE))</f>
        <v>Kersti Meindorf / Kersti Meindorf</v>
      </c>
    </row>
    <row r="64" spans="1:8" ht="12.75">
      <c r="A64" s="14"/>
      <c r="B64" s="201"/>
      <c r="C64" s="201"/>
      <c r="D64" s="201"/>
      <c r="E64" s="201"/>
      <c r="F64" s="210"/>
      <c r="G64" s="211"/>
      <c r="H64" s="200">
        <f>IF(A64="","",VLOOKUP(A64,Startlist!B:E,3,FALSE)&amp;" / "&amp;VLOOKUP(A64,Startlist!B:E,3,FALSE))</f>
      </c>
    </row>
    <row r="65" spans="1:8" ht="12.75">
      <c r="A65" s="14"/>
      <c r="B65" s="201"/>
      <c r="C65" s="201"/>
      <c r="D65" s="201"/>
      <c r="E65" s="201"/>
      <c r="F65" s="210"/>
      <c r="G65" s="211"/>
      <c r="H65" s="200">
        <f>IF(A65="","",VLOOKUP(A65,Startlist!B:E,3,FALSE)&amp;" / "&amp;VLOOKUP(A65,Startlist!B:E,3,FALSE))</f>
      </c>
    </row>
    <row r="66" spans="1:8" ht="12.75">
      <c r="A66" s="14"/>
      <c r="B66" s="201"/>
      <c r="C66" s="201"/>
      <c r="D66" s="201"/>
      <c r="E66" s="201"/>
      <c r="F66" s="210"/>
      <c r="G66" s="211"/>
      <c r="H66" s="200">
        <f>IF(A66="","",VLOOKUP(A66,Startlist!B:E,3,FALSE)&amp;" / "&amp;VLOOKUP(A66,Startlist!B:E,3,FALSE))</f>
      </c>
    </row>
    <row r="67" spans="1:8" ht="12.75">
      <c r="A67" s="14"/>
      <c r="B67" s="201"/>
      <c r="C67" s="201"/>
      <c r="D67" s="201"/>
      <c r="E67" s="201"/>
      <c r="F67" s="210"/>
      <c r="G67" s="211"/>
      <c r="H67" s="200">
        <f>IF(A67="","",VLOOKUP(A67,Startlist!B:E,3,FALSE)&amp;" / "&amp;VLOOKUP(A67,Startlist!B:E,3,FALSE))</f>
      </c>
    </row>
    <row r="68" spans="1:8" ht="12.75">
      <c r="A68" s="14"/>
      <c r="B68" s="201"/>
      <c r="C68" s="201"/>
      <c r="D68" s="201"/>
      <c r="E68" s="201"/>
      <c r="F68" s="210"/>
      <c r="G68" s="211"/>
      <c r="H68" s="200">
        <f>IF(A68="","",VLOOKUP(A68,Startlist!B:E,3,FALSE)&amp;" / "&amp;VLOOKUP(A68,Startlist!B:E,3,FALSE))</f>
      </c>
    </row>
    <row r="69" spans="1:8" ht="12.75">
      <c r="A69" s="14"/>
      <c r="B69" s="201"/>
      <c r="C69" s="201"/>
      <c r="D69" s="201"/>
      <c r="E69" s="201"/>
      <c r="F69" s="210"/>
      <c r="G69" s="211"/>
      <c r="H69" s="200">
        <f>IF(A69="","",VLOOKUP(A69,Startlist!B:E,3,FALSE)&amp;" / "&amp;VLOOKUP(A69,Startlist!B:E,3,FALSE))</f>
      </c>
    </row>
    <row r="70" spans="1:8" ht="12.75">
      <c r="A70" s="14"/>
      <c r="B70" s="201"/>
      <c r="C70" s="201"/>
      <c r="D70" s="201"/>
      <c r="E70" s="201"/>
      <c r="F70" s="210"/>
      <c r="G70" s="211"/>
      <c r="H70" s="200">
        <f>IF(A70="","",VLOOKUP(A70,Startlist!B:E,3,FALSE)&amp;" / "&amp;VLOOKUP(A70,Startlist!B:E,3,FALSE))</f>
      </c>
    </row>
    <row r="71" spans="1:8" ht="12.75">
      <c r="A71" s="14"/>
      <c r="B71" s="201"/>
      <c r="C71" s="201"/>
      <c r="D71" s="201"/>
      <c r="E71" s="201"/>
      <c r="F71" s="210"/>
      <c r="G71" s="211"/>
      <c r="H71" s="200">
        <f>IF(A71="","",VLOOKUP(A71,Startlist!B:E,3,FALSE)&amp;" / "&amp;VLOOKUP(A71,Startlist!B:E,3,FALSE))</f>
      </c>
    </row>
    <row r="72" spans="1:8" ht="12.75">
      <c r="A72" s="14"/>
      <c r="B72" s="201"/>
      <c r="C72" s="201"/>
      <c r="D72" s="201"/>
      <c r="E72" s="201"/>
      <c r="F72" s="210"/>
      <c r="G72" s="211"/>
      <c r="H72" s="200">
        <f>IF(A72="","",VLOOKUP(A72,Startlist!B:E,3,FALSE)&amp;" / "&amp;VLOOKUP(A72,Startlist!B:E,3,FALSE))</f>
      </c>
    </row>
    <row r="73" spans="1:8" ht="12.75">
      <c r="A73" s="14"/>
      <c r="B73" s="201"/>
      <c r="C73" s="201"/>
      <c r="D73" s="201"/>
      <c r="E73" s="201"/>
      <c r="F73" s="210"/>
      <c r="G73" s="211"/>
      <c r="H73" s="200">
        <f>IF(A73="","",VLOOKUP(A73,Startlist!B:E,3,FALSE)&amp;" / "&amp;VLOOKUP(A73,Startlist!B:E,3,FALSE))</f>
      </c>
    </row>
    <row r="74" spans="1:8" ht="12.75">
      <c r="A74" s="14"/>
      <c r="B74" s="201"/>
      <c r="C74" s="201"/>
      <c r="D74" s="201"/>
      <c r="E74" s="201"/>
      <c r="F74" s="210"/>
      <c r="G74" s="211"/>
      <c r="H74" s="200">
        <f>IF(A74="","",VLOOKUP(A74,Startlist!B:E,3,FALSE)&amp;" / "&amp;VLOOKUP(A74,Startlist!B:E,3,FALSE))</f>
      </c>
    </row>
    <row r="75" spans="1:8" ht="12.75">
      <c r="A75" s="14"/>
      <c r="B75" s="201"/>
      <c r="C75" s="201"/>
      <c r="D75" s="201"/>
      <c r="E75" s="201"/>
      <c r="F75" s="210"/>
      <c r="G75" s="211"/>
      <c r="H75" s="200">
        <f>IF(A75="","",VLOOKUP(A75,Startlist!B:E,3,FALSE)&amp;" / "&amp;VLOOKUP(A75,Startlist!B:E,3,FALSE))</f>
      </c>
    </row>
    <row r="76" spans="1:8" ht="12.75">
      <c r="A76" s="14"/>
      <c r="B76" s="201"/>
      <c r="C76" s="201"/>
      <c r="D76" s="201"/>
      <c r="E76" s="201"/>
      <c r="F76" s="210"/>
      <c r="G76" s="211"/>
      <c r="H76" s="200">
        <f>IF(A76="","",VLOOKUP(A76,Startlist!B:E,3,FALSE)&amp;" / "&amp;VLOOKUP(A76,Startlist!B:E,3,FALSE))</f>
      </c>
    </row>
    <row r="77" spans="1:8" ht="12.75">
      <c r="A77" s="14"/>
      <c r="B77" s="201"/>
      <c r="C77" s="201"/>
      <c r="D77" s="201"/>
      <c r="E77" s="201"/>
      <c r="F77" s="210"/>
      <c r="G77" s="211"/>
      <c r="H77" s="200">
        <f>IF(A77="","",VLOOKUP(A77,Startlist!B:E,3,FALSE)&amp;" / "&amp;VLOOKUP(A77,Startlist!B:E,3,FALSE))</f>
      </c>
    </row>
    <row r="78" spans="1:8" ht="12.75">
      <c r="A78" s="14"/>
      <c r="B78" s="201"/>
      <c r="C78" s="201"/>
      <c r="D78" s="201"/>
      <c r="E78" s="201"/>
      <c r="F78" s="210"/>
      <c r="G78" s="211"/>
      <c r="H78" s="200">
        <f>IF(A78="","",VLOOKUP(A78,Startlist!B:E,3,FALSE)&amp;" / "&amp;VLOOKUP(A78,Startlist!B:E,3,FALSE))</f>
      </c>
    </row>
    <row r="79" spans="1:8" ht="12.75">
      <c r="A79" s="14"/>
      <c r="B79" s="201"/>
      <c r="C79" s="201"/>
      <c r="D79" s="201"/>
      <c r="E79" s="201"/>
      <c r="F79" s="210"/>
      <c r="G79" s="211"/>
      <c r="H79" s="200">
        <f>IF(A79="","",VLOOKUP(A79,Startlist!B:E,3,FALSE)&amp;" / "&amp;VLOOKUP(A79,Startlist!B:E,3,FALSE))</f>
      </c>
    </row>
    <row r="80" spans="1:8" ht="12.75">
      <c r="A80" s="14"/>
      <c r="B80" s="201"/>
      <c r="C80" s="201"/>
      <c r="D80" s="201"/>
      <c r="E80" s="201"/>
      <c r="F80" s="210"/>
      <c r="G80" s="211"/>
      <c r="H80" s="200">
        <f>IF(A80="","",VLOOKUP(A80,Startlist!B:E,3,FALSE)&amp;" / "&amp;VLOOKUP(A80,Startlist!B:E,3,FALSE))</f>
      </c>
    </row>
    <row r="81" spans="1:8" ht="12.75">
      <c r="A81" s="14"/>
      <c r="B81" s="201"/>
      <c r="C81" s="201"/>
      <c r="D81" s="201"/>
      <c r="E81" s="201"/>
      <c r="F81" s="210"/>
      <c r="G81" s="211"/>
      <c r="H81" s="200">
        <f>IF(A81="","",VLOOKUP(A81,Startlist!B:E,3,FALSE)&amp;" / "&amp;VLOOKUP(A81,Startlist!B:E,3,FALSE))</f>
      </c>
    </row>
    <row r="82" spans="1:8" ht="12.75">
      <c r="A82" s="14"/>
      <c r="B82" s="201"/>
      <c r="C82" s="201"/>
      <c r="D82" s="201"/>
      <c r="E82" s="201"/>
      <c r="F82" s="210"/>
      <c r="G82" s="211"/>
      <c r="H82" s="200">
        <f>IF(A82="","",VLOOKUP(A82,Startlist!B:E,3,FALSE)&amp;" / "&amp;VLOOKUP(A82,Startlist!B:E,3,FALSE))</f>
      </c>
    </row>
    <row r="83" spans="1:8" ht="12.75">
      <c r="A83" s="14"/>
      <c r="B83" s="201"/>
      <c r="C83" s="201"/>
      <c r="D83" s="201"/>
      <c r="E83" s="201"/>
      <c r="F83" s="210"/>
      <c r="G83" s="211"/>
      <c r="H83" s="200">
        <f>IF(A83="","",VLOOKUP(A83,Startlist!B:E,3,FALSE)&amp;" / "&amp;VLOOKUP(A83,Startlist!B:E,3,FALSE))</f>
      </c>
    </row>
    <row r="84" spans="1:8" ht="12.75">
      <c r="A84" s="14"/>
      <c r="B84" s="201"/>
      <c r="C84" s="201"/>
      <c r="D84" s="201"/>
      <c r="E84" s="201"/>
      <c r="F84" s="210"/>
      <c r="G84" s="211"/>
      <c r="H84" s="200">
        <f>IF(A84="","",VLOOKUP(A84,Startlist!B:E,3,FALSE)&amp;" / "&amp;VLOOKUP(A84,Startlist!B:E,3,FALSE))</f>
      </c>
    </row>
    <row r="85" spans="1:8" ht="12.75">
      <c r="A85" s="14"/>
      <c r="B85" s="201"/>
      <c r="C85" s="201"/>
      <c r="D85" s="201"/>
      <c r="E85" s="201"/>
      <c r="F85" s="210"/>
      <c r="G85" s="211"/>
      <c r="H85" s="200">
        <f>IF(A85="","",VLOOKUP(A85,Startlist!B:E,3,FALSE)&amp;" / "&amp;VLOOKUP(A85,Startlist!B:E,3,FALSE))</f>
      </c>
    </row>
    <row r="86" spans="1:8" ht="12.75">
      <c r="A86" s="14"/>
      <c r="B86" s="201"/>
      <c r="C86" s="201"/>
      <c r="D86" s="201"/>
      <c r="E86" s="201"/>
      <c r="F86" s="210"/>
      <c r="G86" s="211"/>
      <c r="H86" s="200">
        <f>IF(A86="","",VLOOKUP(A86,Startlist!B:E,3,FALSE)&amp;" / "&amp;VLOOKUP(A86,Startlist!B:E,3,FALSE))</f>
      </c>
    </row>
    <row r="87" spans="1:8" ht="12.75">
      <c r="A87" s="14"/>
      <c r="B87" s="201"/>
      <c r="C87" s="201"/>
      <c r="D87" s="201"/>
      <c r="E87" s="201"/>
      <c r="F87" s="210"/>
      <c r="G87" s="211"/>
      <c r="H87" s="200">
        <f>IF(A87="","",VLOOKUP(A87,Startlist!B:E,3,FALSE)&amp;" / "&amp;VLOOKUP(A87,Startlist!B:E,3,FALSE))</f>
      </c>
    </row>
    <row r="88" spans="1:8" ht="12.75">
      <c r="A88" s="14"/>
      <c r="B88" s="201"/>
      <c r="C88" s="201"/>
      <c r="D88" s="201"/>
      <c r="E88" s="201"/>
      <c r="F88" s="210"/>
      <c r="G88" s="211"/>
      <c r="H88" s="200">
        <f>IF(A88="","",VLOOKUP(A88,Startlist!B:E,3,FALSE)&amp;" / "&amp;VLOOKUP(A88,Startlist!B:E,3,FALSE))</f>
      </c>
    </row>
    <row r="89" spans="1:8" ht="12.75">
      <c r="A89" s="14"/>
      <c r="B89" s="201"/>
      <c r="C89" s="201"/>
      <c r="D89" s="201"/>
      <c r="E89" s="201"/>
      <c r="F89" s="210"/>
      <c r="G89" s="211"/>
      <c r="H89" s="200">
        <f>IF(A89="","",VLOOKUP(A89,Startlist!B:E,3,FALSE)&amp;" / "&amp;VLOOKUP(A89,Startlist!B:E,3,FALSE))</f>
      </c>
    </row>
    <row r="90" spans="1:8" ht="12.75">
      <c r="A90" s="14"/>
      <c r="B90" s="201"/>
      <c r="C90" s="201"/>
      <c r="D90" s="201"/>
      <c r="E90" s="201"/>
      <c r="F90" s="210"/>
      <c r="G90" s="211"/>
      <c r="H90" s="200">
        <f>IF(A90="","",VLOOKUP(A90,Startlist!B:E,3,FALSE)&amp;" / "&amp;VLOOKUP(A90,Startlist!B:E,3,FALSE))</f>
      </c>
    </row>
    <row r="91" spans="1:8" ht="12.75">
      <c r="A91" s="14"/>
      <c r="B91" s="201"/>
      <c r="C91" s="201"/>
      <c r="D91" s="201"/>
      <c r="E91" s="201"/>
      <c r="F91" s="210"/>
      <c r="G91" s="211"/>
      <c r="H91" s="200">
        <f>IF(A91="","",VLOOKUP(A91,Startlist!B:E,3,FALSE)&amp;" / "&amp;VLOOKUP(A91,Startlist!B:E,3,FALSE))</f>
      </c>
    </row>
    <row r="92" spans="1:8" ht="12.75">
      <c r="A92" s="14"/>
      <c r="B92" s="201"/>
      <c r="C92" s="201"/>
      <c r="D92" s="201"/>
      <c r="E92" s="201"/>
      <c r="F92" s="210"/>
      <c r="G92" s="211"/>
      <c r="H92" s="200">
        <f>IF(A92="","",VLOOKUP(A92,Startlist!B:E,3,FALSE)&amp;" / "&amp;VLOOKUP(A92,Startlist!B:E,3,FALSE))</f>
      </c>
    </row>
    <row r="93" spans="1:8" ht="12.75">
      <c r="A93" s="14"/>
      <c r="B93" s="201"/>
      <c r="C93" s="201"/>
      <c r="D93" s="201"/>
      <c r="E93" s="201"/>
      <c r="F93" s="210"/>
      <c r="G93" s="211"/>
      <c r="H93" s="200">
        <f>IF(A93="","",VLOOKUP(A93,Startlist!B:E,3,FALSE)&amp;" / "&amp;VLOOKUP(A93,Startlist!B:E,3,FALSE))</f>
      </c>
    </row>
    <row r="94" spans="1:8" ht="12.75">
      <c r="A94" s="14"/>
      <c r="B94" s="201"/>
      <c r="C94" s="201"/>
      <c r="D94" s="201"/>
      <c r="E94" s="201"/>
      <c r="F94" s="210"/>
      <c r="G94" s="211"/>
      <c r="H94" s="200">
        <f>IF(A94="","",VLOOKUP(A94,Startlist!B:E,3,FALSE)&amp;" / "&amp;VLOOKUP(A94,Startlist!B:E,3,FALSE))</f>
      </c>
    </row>
    <row r="95" spans="1:8" ht="12.75">
      <c r="A95" s="14"/>
      <c r="B95" s="201"/>
      <c r="C95" s="201"/>
      <c r="D95" s="201"/>
      <c r="E95" s="201"/>
      <c r="F95" s="210"/>
      <c r="G95" s="211"/>
      <c r="H95" s="200">
        <f>IF(A95="","",VLOOKUP(A95,Startlist!B:E,3,FALSE)&amp;" / "&amp;VLOOKUP(A95,Startlist!B:E,3,FALSE))</f>
      </c>
    </row>
    <row r="96" spans="1:8" ht="12.75">
      <c r="A96" s="14"/>
      <c r="B96" s="201"/>
      <c r="C96" s="201"/>
      <c r="D96" s="201"/>
      <c r="E96" s="201"/>
      <c r="F96" s="210"/>
      <c r="G96" s="211"/>
      <c r="H96" s="200">
        <f>IF(A96="","",VLOOKUP(A96,Startlist!B:E,3,FALSE)&amp;" / "&amp;VLOOKUP(A96,Startlist!B:E,3,FALSE))</f>
      </c>
    </row>
    <row r="97" spans="1:8" ht="12.75">
      <c r="A97" s="14"/>
      <c r="B97" s="201"/>
      <c r="C97" s="201"/>
      <c r="D97" s="201"/>
      <c r="E97" s="201"/>
      <c r="F97" s="210"/>
      <c r="G97" s="211"/>
      <c r="H97" s="200">
        <f>IF(A97="","",VLOOKUP(A97,Startlist!B:E,3,FALSE)&amp;" / "&amp;VLOOKUP(A97,Startlist!B:E,3,FALSE))</f>
      </c>
    </row>
    <row r="98" spans="1:8" ht="12.75">
      <c r="A98" s="14"/>
      <c r="B98" s="201"/>
      <c r="C98" s="201"/>
      <c r="D98" s="201"/>
      <c r="E98" s="201"/>
      <c r="F98" s="210"/>
      <c r="G98" s="211"/>
      <c r="H98" s="200">
        <f>IF(A98="","",VLOOKUP(A98,Startlist!B:E,3,FALSE)&amp;" / "&amp;VLOOKUP(A98,Startlist!B:E,3,FALSE))</f>
      </c>
    </row>
    <row r="99" spans="1:8" ht="12.75">
      <c r="A99" s="14"/>
      <c r="B99" s="201"/>
      <c r="C99" s="201"/>
      <c r="D99" s="201"/>
      <c r="E99" s="201"/>
      <c r="F99" s="210"/>
      <c r="G99" s="211"/>
      <c r="H99" s="200">
        <f>IF(A99="","",VLOOKUP(A99,Startlist!B:E,3,FALSE)&amp;" / "&amp;VLOOKUP(A99,Startlist!B:E,3,FALSE))</f>
      </c>
    </row>
    <row r="100" spans="1:8" ht="12.75">
      <c r="A100" s="14"/>
      <c r="B100" s="201"/>
      <c r="C100" s="201"/>
      <c r="D100" s="201"/>
      <c r="E100" s="201"/>
      <c r="F100" s="210"/>
      <c r="G100" s="211"/>
      <c r="H100" s="200">
        <f>IF(A100="","",VLOOKUP(A100,Startlist!B:E,3,FALSE)&amp;" / "&amp;VLOOKUP(A100,Startlist!B:E,3,FALSE))</f>
      </c>
    </row>
    <row r="101" spans="1:8" ht="12.75">
      <c r="A101" s="14"/>
      <c r="B101" s="201"/>
      <c r="C101" s="201"/>
      <c r="D101" s="201"/>
      <c r="E101" s="201"/>
      <c r="F101" s="210"/>
      <c r="G101" s="211"/>
      <c r="H101" s="200">
        <f>IF(A101="","",VLOOKUP(A101,Startlist!B:E,3,FALSE)&amp;" / "&amp;VLOOKUP(A101,Startlist!B:E,3,FALSE))</f>
      </c>
    </row>
    <row r="102" spans="1:8" ht="12.75">
      <c r="A102" s="14"/>
      <c r="B102" s="201"/>
      <c r="C102" s="201"/>
      <c r="D102" s="201"/>
      <c r="E102" s="201"/>
      <c r="F102" s="210"/>
      <c r="G102" s="211"/>
      <c r="H102" s="200">
        <f>IF(A102="","",VLOOKUP(A102,Startlist!B:E,3,FALSE)&amp;" / "&amp;VLOOKUP(A102,Startlist!B:E,3,FALSE))</f>
      </c>
    </row>
    <row r="103" spans="1:8" ht="12.75">
      <c r="A103" s="14"/>
      <c r="B103" s="201"/>
      <c r="C103" s="201"/>
      <c r="D103" s="201"/>
      <c r="E103" s="201"/>
      <c r="F103" s="210"/>
      <c r="G103" s="211"/>
      <c r="H103" s="200">
        <f>IF(A103="","",VLOOKUP(A103,Startlist!B:E,3,FALSE)&amp;" / "&amp;VLOOKUP(A103,Startlist!B:E,3,FALSE))</f>
      </c>
    </row>
    <row r="104" spans="1:8" ht="12.75">
      <c r="A104" s="14"/>
      <c r="B104" s="201"/>
      <c r="C104" s="201"/>
      <c r="D104" s="201"/>
      <c r="E104" s="201"/>
      <c r="F104" s="210"/>
      <c r="G104" s="211"/>
      <c r="H104" s="200">
        <f>IF(A104="","",VLOOKUP(A104,Startlist!B:E,3,FALSE)&amp;" / "&amp;VLOOKUP(A104,Startlist!B:E,3,FALSE))</f>
      </c>
    </row>
    <row r="105" spans="1:8" ht="12.75">
      <c r="A105" s="14"/>
      <c r="B105" s="201"/>
      <c r="C105" s="201"/>
      <c r="D105" s="201"/>
      <c r="E105" s="201"/>
      <c r="F105" s="210"/>
      <c r="G105" s="211"/>
      <c r="H105" s="200">
        <f>IF(A105="","",VLOOKUP(A105,Startlist!B:E,3,FALSE)&amp;" / "&amp;VLOOKUP(A105,Startlist!B:E,3,FALSE))</f>
      </c>
    </row>
    <row r="106" spans="1:8" ht="12.75">
      <c r="A106" s="14"/>
      <c r="B106" s="201"/>
      <c r="C106" s="201"/>
      <c r="D106" s="201"/>
      <c r="E106" s="201"/>
      <c r="F106" s="210"/>
      <c r="G106" s="211"/>
      <c r="H106" s="200">
        <f>IF(A106="","",VLOOKUP(A106,Startlist!B:E,3,FALSE)&amp;" / "&amp;VLOOKUP(A106,Startlist!B:E,3,FALSE))</f>
      </c>
    </row>
    <row r="107" spans="1:8" ht="12.75">
      <c r="A107" s="14"/>
      <c r="B107" s="201"/>
      <c r="C107" s="201"/>
      <c r="D107" s="201"/>
      <c r="E107" s="201"/>
      <c r="F107" s="210"/>
      <c r="G107" s="211"/>
      <c r="H107" s="200">
        <f>IF(A107="","",VLOOKUP(A107,Startlist!B:E,3,FALSE)&amp;" / "&amp;VLOOKUP(A107,Startlist!B:E,3,FALSE))</f>
      </c>
    </row>
    <row r="108" spans="1:8" ht="12.75">
      <c r="A108" s="14"/>
      <c r="B108" s="201"/>
      <c r="C108" s="201"/>
      <c r="D108" s="201"/>
      <c r="E108" s="201"/>
      <c r="F108" s="210"/>
      <c r="G108" s="211"/>
      <c r="H108" s="200">
        <f>IF(A108="","",VLOOKUP(A108,Startlist!B:E,3,FALSE)&amp;" / "&amp;VLOOKUP(A108,Startlist!B:E,3,FALSE))</f>
      </c>
    </row>
    <row r="109" spans="1:8" ht="12.75">
      <c r="A109" s="14"/>
      <c r="B109" s="201"/>
      <c r="C109" s="201"/>
      <c r="D109" s="201"/>
      <c r="E109" s="201"/>
      <c r="F109" s="210"/>
      <c r="G109" s="211"/>
      <c r="H109" s="200">
        <f>IF(A109="","",VLOOKUP(A109,Startlist!B:E,3,FALSE)&amp;" / "&amp;VLOOKUP(A109,Startlist!B:E,3,FALSE))</f>
      </c>
    </row>
    <row r="110" spans="1:8" ht="12.75">
      <c r="A110" s="14"/>
      <c r="B110" s="201"/>
      <c r="C110" s="201"/>
      <c r="D110" s="201"/>
      <c r="E110" s="201"/>
      <c r="F110" s="210"/>
      <c r="G110" s="211"/>
      <c r="H110" s="200">
        <f>IF(A110="","",VLOOKUP(A110,Startlist!B:E,3,FALSE)&amp;" / "&amp;VLOOKUP(A110,Startlist!B:E,3,FALSE))</f>
      </c>
    </row>
    <row r="111" spans="1:8" ht="12.75">
      <c r="A111" s="14"/>
      <c r="B111" s="201"/>
      <c r="C111" s="201"/>
      <c r="D111" s="201"/>
      <c r="E111" s="201"/>
      <c r="F111" s="210"/>
      <c r="G111" s="211"/>
      <c r="H111" s="200">
        <f>IF(A111="","",VLOOKUP(A111,Startlist!B:E,3,FALSE)&amp;" / "&amp;VLOOKUP(A111,Startlist!B:E,3,FALSE))</f>
      </c>
    </row>
    <row r="112" spans="1:8" ht="12.75">
      <c r="A112" s="14"/>
      <c r="B112" s="201"/>
      <c r="C112" s="201"/>
      <c r="D112" s="201"/>
      <c r="E112" s="201"/>
      <c r="F112" s="210"/>
      <c r="G112" s="211"/>
      <c r="H112" s="200">
        <f>IF(A112="","",VLOOKUP(A112,Startlist!B:E,3,FALSE)&amp;" / "&amp;VLOOKUP(A112,Startlist!B:E,3,FALSE))</f>
      </c>
    </row>
    <row r="113" spans="1:8" ht="12.75">
      <c r="A113" s="14"/>
      <c r="B113" s="201"/>
      <c r="C113" s="201"/>
      <c r="D113" s="201"/>
      <c r="E113" s="201"/>
      <c r="F113" s="210"/>
      <c r="G113" s="211"/>
      <c r="H113" s="200">
        <f>IF(A113="","",VLOOKUP(A113,Startlist!B:E,3,FALSE)&amp;" / "&amp;VLOOKUP(A113,Startlist!B:E,3,FALSE))</f>
      </c>
    </row>
    <row r="114" spans="1:8" ht="12.75">
      <c r="A114" s="14"/>
      <c r="B114" s="201"/>
      <c r="C114" s="201"/>
      <c r="D114" s="201"/>
      <c r="E114" s="201"/>
      <c r="F114" s="210"/>
      <c r="G114" s="211"/>
      <c r="H114" s="200">
        <f>IF(A114="","",VLOOKUP(A114,Startlist!B:E,3,FALSE)&amp;" / "&amp;VLOOKUP(A114,Startlist!B:E,3,FALSE))</f>
      </c>
    </row>
    <row r="115" spans="1:8" ht="12.75">
      <c r="A115" s="14"/>
      <c r="B115" s="201"/>
      <c r="C115" s="201"/>
      <c r="D115" s="201"/>
      <c r="E115" s="201"/>
      <c r="F115" s="210"/>
      <c r="G115" s="211"/>
      <c r="H115" s="200">
        <f>IF(A115="","",VLOOKUP(A115,Startlist!B:E,3,FALSE)&amp;" / "&amp;VLOOKUP(A115,Startlist!B:E,3,FALSE))</f>
      </c>
    </row>
    <row r="116" spans="1:8" ht="12.75">
      <c r="A116" s="14"/>
      <c r="B116" s="201"/>
      <c r="C116" s="201"/>
      <c r="D116" s="201"/>
      <c r="E116" s="201"/>
      <c r="F116" s="210"/>
      <c r="G116" s="211"/>
      <c r="H116" s="200">
        <f>IF(A116="","",VLOOKUP(A116,Startlist!B:E,3,FALSE)&amp;" / "&amp;VLOOKUP(A116,Startlist!B:E,3,FALSE))</f>
      </c>
    </row>
    <row r="117" spans="1:8" ht="12.75">
      <c r="A117" s="14"/>
      <c r="B117" s="201"/>
      <c r="C117" s="201"/>
      <c r="D117" s="201"/>
      <c r="E117" s="201"/>
      <c r="F117" s="210"/>
      <c r="G117" s="211"/>
      <c r="H117" s="200">
        <f>IF(A117="","",VLOOKUP(A117,Startlist!B:E,3,FALSE)&amp;" / "&amp;VLOOKUP(A117,Startlist!B:E,3,FALSE))</f>
      </c>
    </row>
    <row r="118" spans="1:8" ht="12.75">
      <c r="A118" s="14"/>
      <c r="B118" s="201"/>
      <c r="C118" s="201"/>
      <c r="D118" s="201"/>
      <c r="E118" s="201"/>
      <c r="F118" s="210"/>
      <c r="G118" s="211"/>
      <c r="H118" s="200">
        <f>IF(A118="","",VLOOKUP(A118,Startlist!B:E,3,FALSE)&amp;" / "&amp;VLOOKUP(A118,Startlist!B:E,3,FALSE))</f>
      </c>
    </row>
    <row r="119" spans="1:8" ht="12.75">
      <c r="A119" s="14"/>
      <c r="B119" s="201"/>
      <c r="C119" s="201"/>
      <c r="D119" s="201"/>
      <c r="E119" s="201"/>
      <c r="F119" s="210"/>
      <c r="G119" s="211"/>
      <c r="H119" s="200">
        <f>IF(A119="","",VLOOKUP(A119,Startlist!B:E,3,FALSE)&amp;" / "&amp;VLOOKUP(A119,Startlist!B:E,3,FALSE))</f>
      </c>
    </row>
    <row r="120" spans="1:8" ht="12.75">
      <c r="A120" s="14"/>
      <c r="B120" s="201"/>
      <c r="C120" s="201"/>
      <c r="D120" s="201"/>
      <c r="E120" s="201"/>
      <c r="F120" s="210"/>
      <c r="G120" s="211"/>
      <c r="H120" s="200">
        <f>IF(A120="","",VLOOKUP(A120,Startlist!B:E,3,FALSE)&amp;" / "&amp;VLOOKUP(A120,Startlist!B:E,3,FALSE))</f>
      </c>
    </row>
    <row r="121" spans="1:8" ht="12.75">
      <c r="A121" s="14"/>
      <c r="B121" s="201"/>
      <c r="C121" s="201"/>
      <c r="D121" s="201"/>
      <c r="E121" s="201"/>
      <c r="F121" s="210"/>
      <c r="G121" s="211"/>
      <c r="H121" s="200">
        <f>IF(A121="","",VLOOKUP(A121,Startlist!B:E,3,FALSE)&amp;" / "&amp;VLOOKUP(A121,Startlist!B:E,3,FALSE))</f>
      </c>
    </row>
    <row r="122" spans="1:8" ht="12.75">
      <c r="A122" s="14"/>
      <c r="B122" s="201"/>
      <c r="C122" s="201"/>
      <c r="D122" s="201"/>
      <c r="E122" s="201"/>
      <c r="F122" s="210"/>
      <c r="G122" s="211"/>
      <c r="H122" s="200">
        <f>IF(A122="","",VLOOKUP(A122,Startlist!B:E,3,FALSE)&amp;" / "&amp;VLOOKUP(A122,Startlist!B:E,3,FALSE))</f>
      </c>
    </row>
    <row r="123" spans="1:8" ht="12.75">
      <c r="A123" s="14"/>
      <c r="B123" s="201"/>
      <c r="C123" s="201"/>
      <c r="D123" s="201"/>
      <c r="E123" s="201"/>
      <c r="F123" s="210"/>
      <c r="G123" s="211"/>
      <c r="H123" s="200">
        <f>IF(A123="","",VLOOKUP(A123,Startlist!B:E,3,FALSE)&amp;" / "&amp;VLOOKUP(A123,Startlist!B:E,3,FALSE))</f>
      </c>
    </row>
    <row r="124" spans="1:8" ht="12.75">
      <c r="A124" s="14"/>
      <c r="B124" s="201"/>
      <c r="C124" s="201"/>
      <c r="D124" s="201"/>
      <c r="E124" s="201"/>
      <c r="F124" s="210"/>
      <c r="G124" s="211"/>
      <c r="H124" s="200">
        <f>IF(A124="","",VLOOKUP(A124,Startlist!B:E,3,FALSE)&amp;" / "&amp;VLOOKUP(A124,Startlist!B:E,3,FALSE))</f>
      </c>
    </row>
    <row r="125" spans="1:8" ht="12.75">
      <c r="A125" s="14"/>
      <c r="B125" s="201"/>
      <c r="C125" s="201"/>
      <c r="D125" s="201"/>
      <c r="E125" s="201"/>
      <c r="F125" s="210"/>
      <c r="G125" s="211"/>
      <c r="H125" s="200">
        <f>IF(A125="","",VLOOKUP(A125,Startlist!B:E,3,FALSE)&amp;" / "&amp;VLOOKUP(A125,Startlist!B:E,3,FALSE))</f>
      </c>
    </row>
    <row r="126" spans="1:8" ht="12.75">
      <c r="A126" s="14"/>
      <c r="B126" s="201"/>
      <c r="C126" s="201"/>
      <c r="D126" s="201"/>
      <c r="E126" s="201"/>
      <c r="F126" s="210"/>
      <c r="G126" s="211"/>
      <c r="H126" s="200">
        <f>IF(A126="","",VLOOKUP(A126,Startlist!B:E,3,FALSE)&amp;" / "&amp;VLOOKUP(A126,Startlist!B:E,3,FALSE))</f>
      </c>
    </row>
    <row r="127" spans="1:8" ht="12.75">
      <c r="A127" s="14"/>
      <c r="B127" s="201"/>
      <c r="C127" s="201"/>
      <c r="D127" s="201"/>
      <c r="E127" s="201"/>
      <c r="F127" s="210"/>
      <c r="G127" s="211"/>
      <c r="H127" s="200">
        <f>IF(A127="","",VLOOKUP(A127,Startlist!B:E,3,FALSE)&amp;" / "&amp;VLOOKUP(A127,Startlist!B:E,3,FALSE))</f>
      </c>
    </row>
    <row r="128" spans="1:8" ht="12.75">
      <c r="A128" s="14"/>
      <c r="B128" s="201"/>
      <c r="C128" s="201"/>
      <c r="D128" s="201"/>
      <c r="E128" s="201"/>
      <c r="F128" s="210"/>
      <c r="G128" s="211"/>
      <c r="H128" s="200">
        <f>IF(A128="","",VLOOKUP(A128,Startlist!B:E,3,FALSE)&amp;" / "&amp;VLOOKUP(A128,Startlist!B:E,3,FALSE))</f>
      </c>
    </row>
    <row r="129" spans="1:8" ht="12.75">
      <c r="A129" s="14"/>
      <c r="B129" s="201"/>
      <c r="C129" s="201"/>
      <c r="D129" s="201"/>
      <c r="E129" s="201"/>
      <c r="F129" s="210"/>
      <c r="G129" s="211"/>
      <c r="H129" s="200">
        <f>IF(A129="","",VLOOKUP(A129,Startlist!B:E,3,FALSE)&amp;" / "&amp;VLOOKUP(A129,Startlist!B:E,3,FALSE))</f>
      </c>
    </row>
    <row r="130" spans="1:8" ht="12.75">
      <c r="A130" s="14"/>
      <c r="B130" s="201"/>
      <c r="C130" s="201"/>
      <c r="D130" s="201"/>
      <c r="E130" s="201"/>
      <c r="F130" s="210"/>
      <c r="G130" s="211"/>
      <c r="H130" s="200">
        <f>IF(A130="","",VLOOKUP(A130,Startlist!B:E,3,FALSE)&amp;" / "&amp;VLOOKUP(A130,Startlist!B:E,3,FALSE))</f>
      </c>
    </row>
    <row r="131" spans="1:8" ht="12.75">
      <c r="A131" s="14"/>
      <c r="B131" s="201"/>
      <c r="C131" s="201"/>
      <c r="D131" s="201"/>
      <c r="E131" s="201"/>
      <c r="F131" s="210"/>
      <c r="G131" s="211"/>
      <c r="H131" s="200">
        <f>IF(A131="","",VLOOKUP(A131,Startlist!B:E,3,FALSE)&amp;" / "&amp;VLOOKUP(A131,Startlist!B:E,3,FALSE))</f>
      </c>
    </row>
    <row r="132" spans="1:8" ht="12.75">
      <c r="A132" s="14"/>
      <c r="B132" s="201"/>
      <c r="C132" s="201"/>
      <c r="D132" s="201"/>
      <c r="E132" s="201"/>
      <c r="F132" s="210"/>
      <c r="G132" s="211"/>
      <c r="H132" s="200">
        <f>IF(A132="","",VLOOKUP(A132,Startlist!B:E,3,FALSE)&amp;" / "&amp;VLOOKUP(A132,Startlist!B:E,3,FALSE))</f>
      </c>
    </row>
    <row r="133" spans="1:8" ht="12.75">
      <c r="A133" s="14"/>
      <c r="B133" s="201"/>
      <c r="C133" s="201"/>
      <c r="D133" s="201"/>
      <c r="E133" s="201"/>
      <c r="F133" s="210"/>
      <c r="G133" s="211"/>
      <c r="H133" s="200">
        <f>IF(A133="","",VLOOKUP(A133,Startlist!B:E,3,FALSE)&amp;" / "&amp;VLOOKUP(A133,Startlist!B:E,3,FALSE))</f>
      </c>
    </row>
    <row r="134" spans="1:8" ht="12.75">
      <c r="A134" s="14"/>
      <c r="B134" s="201"/>
      <c r="C134" s="201"/>
      <c r="D134" s="201"/>
      <c r="E134" s="201"/>
      <c r="F134" s="210"/>
      <c r="G134" s="211"/>
      <c r="H134" s="200">
        <f>IF(A134="","",VLOOKUP(A134,Startlist!B:E,3,FALSE)&amp;" / "&amp;VLOOKUP(A134,Startlist!B:E,3,FALSE))</f>
      </c>
    </row>
    <row r="135" spans="1:8" ht="12.75">
      <c r="A135" s="14"/>
      <c r="B135" s="201"/>
      <c r="C135" s="201"/>
      <c r="D135" s="201"/>
      <c r="E135" s="201"/>
      <c r="F135" s="210"/>
      <c r="G135" s="211"/>
      <c r="H135" s="200">
        <f>IF(A135="","",VLOOKUP(A135,Startlist!B:E,3,FALSE)&amp;" / "&amp;VLOOKUP(A135,Startlist!B:E,3,FALSE))</f>
      </c>
    </row>
    <row r="136" spans="1:8" ht="12.75">
      <c r="A136" s="14"/>
      <c r="B136" s="201"/>
      <c r="C136" s="201"/>
      <c r="D136" s="201"/>
      <c r="E136" s="201"/>
      <c r="F136" s="210"/>
      <c r="G136" s="211"/>
      <c r="H136" s="200">
        <f>IF(A136="","",VLOOKUP(A136,Startlist!B:E,3,FALSE)&amp;" / "&amp;VLOOKUP(A136,Startlist!B:E,3,FALSE))</f>
      </c>
    </row>
    <row r="137" spans="1:8" ht="12.75">
      <c r="A137" s="14"/>
      <c r="B137" s="201"/>
      <c r="C137" s="201"/>
      <c r="D137" s="201"/>
      <c r="E137" s="201"/>
      <c r="F137" s="210"/>
      <c r="G137" s="211"/>
      <c r="H137" s="200">
        <f>IF(A137="","",VLOOKUP(A137,Startlist!B:E,3,FALSE)&amp;" / "&amp;VLOOKUP(A137,Startlist!B:E,3,FALSE))</f>
      </c>
    </row>
    <row r="138" spans="1:8" ht="12.75">
      <c r="A138" s="14"/>
      <c r="B138" s="201"/>
      <c r="C138" s="201"/>
      <c r="D138" s="201"/>
      <c r="E138" s="201"/>
      <c r="F138" s="210"/>
      <c r="G138" s="211"/>
      <c r="H138" s="200">
        <f>IF(A138="","",VLOOKUP(A138,Startlist!B:E,3,FALSE)&amp;" / "&amp;VLOOKUP(A138,Startlist!B:E,3,FALSE))</f>
      </c>
    </row>
    <row r="139" spans="1:8" ht="12.75">
      <c r="A139" s="14"/>
      <c r="B139" s="201"/>
      <c r="C139" s="201"/>
      <c r="D139" s="201"/>
      <c r="E139" s="201"/>
      <c r="F139" s="210"/>
      <c r="G139" s="211"/>
      <c r="H139" s="200">
        <f>IF(A139="","",VLOOKUP(A139,Startlist!B:E,3,FALSE)&amp;" / "&amp;VLOOKUP(A139,Startlist!B:E,3,FALSE))</f>
      </c>
    </row>
    <row r="140" spans="1:8" ht="12.75">
      <c r="A140" s="14"/>
      <c r="B140" s="201"/>
      <c r="C140" s="201"/>
      <c r="D140" s="201"/>
      <c r="E140" s="201"/>
      <c r="F140" s="210"/>
      <c r="G140" s="211"/>
      <c r="H140" s="200">
        <f>IF(A140="","",VLOOKUP(A140,Startlist!B:E,3,FALSE)&amp;" / "&amp;VLOOKUP(A140,Startlist!B:E,3,FALSE))</f>
      </c>
    </row>
    <row r="141" spans="1:8" ht="12.75">
      <c r="A141" s="14"/>
      <c r="B141" s="201"/>
      <c r="C141" s="201"/>
      <c r="D141" s="201"/>
      <c r="E141" s="201"/>
      <c r="F141" s="210"/>
      <c r="G141" s="211"/>
      <c r="H141" s="200">
        <f>IF(A141="","",VLOOKUP(A141,Startlist!B:E,3,FALSE)&amp;" / "&amp;VLOOKUP(A141,Startlist!B:E,3,FALSE))</f>
      </c>
    </row>
    <row r="142" spans="1:8" ht="12.75">
      <c r="A142" s="14"/>
      <c r="B142" s="201"/>
      <c r="C142" s="201"/>
      <c r="D142" s="201"/>
      <c r="E142" s="201"/>
      <c r="F142" s="210"/>
      <c r="G142" s="211"/>
      <c r="H142" s="200">
        <f>IF(A142="","",VLOOKUP(A142,Startlist!B:E,3,FALSE)&amp;" / "&amp;VLOOKUP(A142,Startlist!B:E,3,FALSE))</f>
      </c>
    </row>
    <row r="143" spans="1:8" ht="12.75">
      <c r="A143" s="14"/>
      <c r="B143" s="201"/>
      <c r="C143" s="201"/>
      <c r="D143" s="201"/>
      <c r="E143" s="201"/>
      <c r="F143" s="210"/>
      <c r="G143" s="211"/>
      <c r="H143" s="200">
        <f>IF(A143="","",VLOOKUP(A143,Startlist!B:E,3,FALSE)&amp;" / "&amp;VLOOKUP(A143,Startlist!B:E,3,FALSE))</f>
      </c>
    </row>
    <row r="144" spans="1:8" ht="12.75">
      <c r="A144" s="14"/>
      <c r="B144" s="201"/>
      <c r="C144" s="201"/>
      <c r="D144" s="201"/>
      <c r="E144" s="201"/>
      <c r="F144" s="210"/>
      <c r="G144" s="211"/>
      <c r="H144" s="200">
        <f>IF(A144="","",VLOOKUP(A144,Startlist!B:E,3,FALSE)&amp;" / "&amp;VLOOKUP(A144,Startlist!B:E,3,FALSE))</f>
      </c>
    </row>
    <row r="145" spans="1:8" ht="12.75">
      <c r="A145" s="14"/>
      <c r="B145" s="201"/>
      <c r="C145" s="201"/>
      <c r="D145" s="201"/>
      <c r="E145" s="201"/>
      <c r="F145" s="210"/>
      <c r="G145" s="211"/>
      <c r="H145" s="200">
        <f>IF(A145="","",VLOOKUP(A145,Startlist!B:E,3,FALSE)&amp;" / "&amp;VLOOKUP(A145,Startlist!B:E,3,FALSE))</f>
      </c>
    </row>
    <row r="146" spans="1:8" ht="12.75">
      <c r="A146" s="14"/>
      <c r="B146" s="201"/>
      <c r="C146" s="201"/>
      <c r="D146" s="201"/>
      <c r="E146" s="201"/>
      <c r="F146" s="210"/>
      <c r="G146" s="211"/>
      <c r="H146" s="200">
        <f>IF(A146="","",VLOOKUP(A146,Startlist!B:E,3,FALSE)&amp;" / "&amp;VLOOKUP(A146,Startlist!B:E,3,FALSE))</f>
      </c>
    </row>
    <row r="147" spans="1:8" ht="12.75">
      <c r="A147" s="14"/>
      <c r="B147" s="201"/>
      <c r="C147" s="201"/>
      <c r="D147" s="201"/>
      <c r="E147" s="201"/>
      <c r="F147" s="210"/>
      <c r="G147" s="211"/>
      <c r="H147" s="200">
        <f>IF(A147="","",VLOOKUP(A147,Startlist!B:E,3,FALSE)&amp;" / "&amp;VLOOKUP(A147,Startlist!B:E,3,FALSE))</f>
      </c>
    </row>
    <row r="148" spans="1:8" ht="12.75">
      <c r="A148" s="14"/>
      <c r="B148" s="201"/>
      <c r="C148" s="201"/>
      <c r="D148" s="201"/>
      <c r="E148" s="201"/>
      <c r="F148" s="210"/>
      <c r="G148" s="211"/>
      <c r="H148" s="200">
        <f>IF(A148="","",VLOOKUP(A148,Startlist!B:E,3,FALSE)&amp;" / "&amp;VLOOKUP(A148,Startlist!B:E,3,FALSE))</f>
      </c>
    </row>
    <row r="149" spans="1:8" ht="12.75">
      <c r="A149" s="14"/>
      <c r="B149" s="201"/>
      <c r="C149" s="201"/>
      <c r="D149" s="201"/>
      <c r="E149" s="201"/>
      <c r="F149" s="210"/>
      <c r="G149" s="211"/>
      <c r="H149" s="200">
        <f>IF(A149="","",VLOOKUP(A149,Startlist!B:E,3,FALSE)&amp;" / "&amp;VLOOKUP(A149,Startlist!B:E,3,FALSE))</f>
      </c>
    </row>
    <row r="150" spans="1:8" ht="12.75">
      <c r="A150" s="14"/>
      <c r="B150" s="201"/>
      <c r="C150" s="201"/>
      <c r="D150" s="201"/>
      <c r="E150" s="201"/>
      <c r="F150" s="210"/>
      <c r="G150" s="211"/>
      <c r="H150" s="200">
        <f>IF(A150="","",VLOOKUP(A150,Startlist!B:E,3,FALSE)&amp;" / "&amp;VLOOKUP(A150,Startlist!B:E,3,FALSE))</f>
      </c>
    </row>
    <row r="151" spans="1:8" ht="12.75">
      <c r="A151" s="14"/>
      <c r="B151" s="201"/>
      <c r="C151" s="201"/>
      <c r="D151" s="201"/>
      <c r="E151" s="201"/>
      <c r="F151" s="210"/>
      <c r="G151" s="211"/>
      <c r="H151" s="200">
        <f>IF(A151="","",VLOOKUP(A151,Startlist!B:E,3,FALSE)&amp;" / "&amp;VLOOKUP(A151,Startlist!B:E,3,FALSE))</f>
      </c>
    </row>
    <row r="152" spans="1:8" ht="12.75">
      <c r="A152" s="14"/>
      <c r="B152" s="201"/>
      <c r="C152" s="201"/>
      <c r="D152" s="201"/>
      <c r="E152" s="201"/>
      <c r="F152" s="210"/>
      <c r="G152" s="211"/>
      <c r="H152" s="200">
        <f>IF(A152="","",VLOOKUP(A152,Startlist!B:E,3,FALSE)&amp;" / "&amp;VLOOKUP(A152,Startlist!B:E,3,FALSE))</f>
      </c>
    </row>
    <row r="153" spans="1:8" ht="12.75">
      <c r="A153" s="14"/>
      <c r="B153" s="201"/>
      <c r="C153" s="201"/>
      <c r="D153" s="201"/>
      <c r="E153" s="201"/>
      <c r="F153" s="210"/>
      <c r="G153" s="211"/>
      <c r="H153" s="200">
        <f>IF(A153="","",VLOOKUP(A153,Startlist!B:E,3,FALSE)&amp;" / "&amp;VLOOKUP(A153,Startlist!B:E,3,FALSE))</f>
      </c>
    </row>
    <row r="154" spans="1:8" ht="12.75">
      <c r="A154" s="14"/>
      <c r="B154" s="201"/>
      <c r="C154" s="201"/>
      <c r="D154" s="201"/>
      <c r="E154" s="201"/>
      <c r="F154" s="210"/>
      <c r="G154" s="211"/>
      <c r="H154" s="200">
        <f>IF(A154="","",VLOOKUP(A154,Startlist!B:E,3,FALSE)&amp;" / "&amp;VLOOKUP(A154,Startlist!B:E,3,FALSE))</f>
      </c>
    </row>
    <row r="155" spans="1:8" ht="12.75">
      <c r="A155" s="14"/>
      <c r="B155" s="201"/>
      <c r="C155" s="201"/>
      <c r="D155" s="201"/>
      <c r="E155" s="201"/>
      <c r="F155" s="210"/>
      <c r="G155" s="211"/>
      <c r="H155" s="200">
        <f>IF(A155="","",VLOOKUP(A155,Startlist!B:E,3,FALSE)&amp;" / "&amp;VLOOKUP(A155,Startlist!B:E,3,FALSE))</f>
      </c>
    </row>
    <row r="156" spans="1:8" ht="12.75">
      <c r="A156" s="14"/>
      <c r="B156" s="201"/>
      <c r="C156" s="201"/>
      <c r="D156" s="201"/>
      <c r="E156" s="201"/>
      <c r="F156" s="210"/>
      <c r="G156" s="211"/>
      <c r="H156" s="200">
        <f>IF(A156="","",VLOOKUP(A156,Startlist!B:E,3,FALSE)&amp;" / "&amp;VLOOKUP(A156,Startlist!B:E,3,FALSE))</f>
      </c>
    </row>
    <row r="157" spans="1:8" ht="12.75">
      <c r="A157" s="14"/>
      <c r="B157" s="201"/>
      <c r="C157" s="201"/>
      <c r="D157" s="201"/>
      <c r="E157" s="201"/>
      <c r="F157" s="210"/>
      <c r="G157" s="211"/>
      <c r="H157" s="200">
        <f>IF(A157="","",VLOOKUP(A157,Startlist!B:E,3,FALSE)&amp;" / "&amp;VLOOKUP(A157,Startlist!B:E,3,FALSE))</f>
      </c>
    </row>
    <row r="158" spans="1:8" ht="12.75">
      <c r="A158" s="14"/>
      <c r="B158" s="201"/>
      <c r="C158" s="201"/>
      <c r="D158" s="201"/>
      <c r="E158" s="201"/>
      <c r="F158" s="210"/>
      <c r="G158" s="211"/>
      <c r="H158" s="200">
        <f>IF(A158="","",VLOOKUP(A158,Startlist!B:E,3,FALSE)&amp;" / "&amp;VLOOKUP(A158,Startlist!B:E,3,FALSE))</f>
      </c>
    </row>
    <row r="159" spans="1:8" ht="12.75">
      <c r="A159" s="14"/>
      <c r="B159" s="201"/>
      <c r="C159" s="201"/>
      <c r="D159" s="201"/>
      <c r="E159" s="201"/>
      <c r="F159" s="210"/>
      <c r="G159" s="211"/>
      <c r="H159" s="200">
        <f>IF(A159="","",VLOOKUP(A159,Startlist!B:E,3,FALSE)&amp;" / "&amp;VLOOKUP(A159,Startlist!B:E,3,FALSE))</f>
      </c>
    </row>
    <row r="160" spans="1:8" ht="12.75">
      <c r="A160" s="14"/>
      <c r="B160" s="201"/>
      <c r="C160" s="201"/>
      <c r="D160" s="201"/>
      <c r="E160" s="201"/>
      <c r="F160" s="210"/>
      <c r="G160" s="211"/>
      <c r="H160" s="200">
        <f>IF(A160="","",VLOOKUP(A160,Startlist!B:E,3,FALSE)&amp;" / "&amp;VLOOKUP(A160,Startlist!B:E,3,FALSE))</f>
      </c>
    </row>
    <row r="161" spans="1:8" ht="12.75">
      <c r="A161" s="14"/>
      <c r="B161" s="201"/>
      <c r="C161" s="201"/>
      <c r="D161" s="201"/>
      <c r="E161" s="201"/>
      <c r="F161" s="210"/>
      <c r="G161" s="211"/>
      <c r="H161" s="200">
        <f>IF(A161="","",VLOOKUP(A161,Startlist!B:E,3,FALSE)&amp;" / "&amp;VLOOKUP(A161,Startlist!B:E,3,FALSE))</f>
      </c>
    </row>
    <row r="162" spans="1:8" ht="12.75">
      <c r="A162" s="14"/>
      <c r="B162" s="201"/>
      <c r="C162" s="201"/>
      <c r="D162" s="201"/>
      <c r="E162" s="201"/>
      <c r="F162" s="210"/>
      <c r="G162" s="211"/>
      <c r="H162" s="200">
        <f>IF(A162="","",VLOOKUP(A162,Startlist!B:E,3,FALSE)&amp;" / "&amp;VLOOKUP(A162,Startlist!B:E,3,FALSE))</f>
      </c>
    </row>
    <row r="163" spans="1:8" ht="12.75">
      <c r="A163" s="14"/>
      <c r="B163" s="201"/>
      <c r="C163" s="201"/>
      <c r="D163" s="201"/>
      <c r="E163" s="201"/>
      <c r="F163" s="210"/>
      <c r="G163" s="211"/>
      <c r="H163" s="200">
        <f>IF(A163="","",VLOOKUP(A163,Startlist!B:E,3,FALSE)&amp;" / "&amp;VLOOKUP(A163,Startlist!B:E,3,FALSE))</f>
      </c>
    </row>
    <row r="164" spans="1:8" ht="12.75">
      <c r="A164" s="14"/>
      <c r="B164" s="201"/>
      <c r="C164" s="201"/>
      <c r="D164" s="201"/>
      <c r="E164" s="201"/>
      <c r="F164" s="210"/>
      <c r="G164" s="211"/>
      <c r="H164" s="200">
        <f>IF(A164="","",VLOOKUP(A164,Startlist!B:E,3,FALSE)&amp;" / "&amp;VLOOKUP(A164,Startlist!B:E,3,FALSE))</f>
      </c>
    </row>
    <row r="165" spans="1:8" ht="12.75">
      <c r="A165" s="14"/>
      <c r="B165" s="201"/>
      <c r="C165" s="201"/>
      <c r="D165" s="201"/>
      <c r="E165" s="201"/>
      <c r="F165" s="210"/>
      <c r="G165" s="211"/>
      <c r="H165" s="200">
        <f>IF(A165="","",VLOOKUP(A165,Startlist!B:E,3,FALSE)&amp;" / "&amp;VLOOKUP(A165,Startlist!B:E,3,FALSE))</f>
      </c>
    </row>
    <row r="166" spans="1:8" ht="12.75">
      <c r="A166" s="14"/>
      <c r="B166" s="201"/>
      <c r="C166" s="201"/>
      <c r="D166" s="201"/>
      <c r="E166" s="201"/>
      <c r="F166" s="210"/>
      <c r="G166" s="211"/>
      <c r="H166" s="200">
        <f>IF(A166="","",VLOOKUP(A166,Startlist!B:E,3,FALSE)&amp;" / "&amp;VLOOKUP(A166,Startlist!B:E,3,FALSE))</f>
      </c>
    </row>
    <row r="167" spans="1:8" ht="12.75">
      <c r="A167" s="14"/>
      <c r="B167" s="201"/>
      <c r="C167" s="201"/>
      <c r="D167" s="201"/>
      <c r="E167" s="201"/>
      <c r="F167" s="210"/>
      <c r="G167" s="211"/>
      <c r="H167" s="200">
        <f>IF(A167="","",VLOOKUP(A167,Startlist!B:E,3,FALSE)&amp;" / "&amp;VLOOKUP(A167,Startlist!B:E,3,FALSE))</f>
      </c>
    </row>
    <row r="168" spans="1:8" ht="12.75">
      <c r="A168" s="14"/>
      <c r="B168" s="201"/>
      <c r="C168" s="201"/>
      <c r="D168" s="201"/>
      <c r="E168" s="201"/>
      <c r="F168" s="210"/>
      <c r="G168" s="211"/>
      <c r="H168" s="200">
        <f>IF(A168="","",VLOOKUP(A168,Startlist!B:E,3,FALSE)&amp;" / "&amp;VLOOKUP(A168,Startlist!B:E,3,FALSE))</f>
      </c>
    </row>
    <row r="169" spans="1:8" ht="12.75">
      <c r="A169" s="14"/>
      <c r="B169" s="201"/>
      <c r="C169" s="201"/>
      <c r="D169" s="201"/>
      <c r="E169" s="201"/>
      <c r="F169" s="210"/>
      <c r="G169" s="211"/>
      <c r="H169" s="200">
        <f>IF(A169="","",VLOOKUP(A169,Startlist!B:E,3,FALSE)&amp;" / "&amp;VLOOKUP(A169,Startlist!B:E,3,FALSE))</f>
      </c>
    </row>
    <row r="170" spans="1:8" ht="12.75">
      <c r="A170" s="14"/>
      <c r="B170" s="201"/>
      <c r="C170" s="201"/>
      <c r="D170" s="201"/>
      <c r="E170" s="201"/>
      <c r="F170" s="210"/>
      <c r="G170" s="211"/>
      <c r="H170" s="200">
        <f>IF(A170="","",VLOOKUP(A170,Startlist!B:E,3,FALSE)&amp;" / "&amp;VLOOKUP(A170,Startlist!B:E,3,FALSE))</f>
      </c>
    </row>
    <row r="171" spans="1:8" ht="12.75">
      <c r="A171" s="14"/>
      <c r="B171" s="201"/>
      <c r="C171" s="201"/>
      <c r="D171" s="201"/>
      <c r="E171" s="201"/>
      <c r="F171" s="210"/>
      <c r="G171" s="211"/>
      <c r="H171" s="200">
        <f>IF(A171="","",VLOOKUP(A171,Startlist!B:E,3,FALSE)&amp;" / "&amp;VLOOKUP(A171,Startlist!B:E,3,FALSE))</f>
      </c>
    </row>
    <row r="172" spans="1:8" ht="12.75">
      <c r="A172" s="14"/>
      <c r="B172" s="201"/>
      <c r="C172" s="201"/>
      <c r="D172" s="201"/>
      <c r="E172" s="201"/>
      <c r="F172" s="210"/>
      <c r="G172" s="211"/>
      <c r="H172" s="200">
        <f>IF(A172="","",VLOOKUP(A172,Startlist!B:E,3,FALSE)&amp;" / "&amp;VLOOKUP(A172,Startlist!B:E,3,FALSE))</f>
      </c>
    </row>
    <row r="173" spans="1:8" ht="12.75">
      <c r="A173" s="14"/>
      <c r="B173" s="201"/>
      <c r="C173" s="201"/>
      <c r="D173" s="201"/>
      <c r="E173" s="201"/>
      <c r="F173" s="210"/>
      <c r="G173" s="211"/>
      <c r="H173" s="200">
        <f>IF(A173="","",VLOOKUP(A173,Startlist!B:E,3,FALSE)&amp;" / "&amp;VLOOKUP(A173,Startlist!B:E,3,FALSE))</f>
      </c>
    </row>
    <row r="174" spans="1:8" ht="12.75">
      <c r="A174" s="14"/>
      <c r="B174" s="201"/>
      <c r="C174" s="201"/>
      <c r="D174" s="201"/>
      <c r="E174" s="201"/>
      <c r="F174" s="210"/>
      <c r="G174" s="211"/>
      <c r="H174" s="200">
        <f>IF(A174="","",VLOOKUP(A174,Startlist!B:E,3,FALSE)&amp;" / "&amp;VLOOKUP(A174,Startlist!B:E,3,FALSE))</f>
      </c>
    </row>
    <row r="175" spans="1:8" ht="12.75">
      <c r="A175" s="14"/>
      <c r="B175" s="201"/>
      <c r="C175" s="201"/>
      <c r="D175" s="201"/>
      <c r="E175" s="201"/>
      <c r="F175" s="210"/>
      <c r="G175" s="211"/>
      <c r="H175" s="200">
        <f>IF(A175="","",VLOOKUP(A175,Startlist!B:E,3,FALSE)&amp;" / "&amp;VLOOKUP(A175,Startlist!B:E,3,FALSE))</f>
      </c>
    </row>
    <row r="176" spans="1:8" ht="12.75">
      <c r="A176" s="14"/>
      <c r="B176" s="201"/>
      <c r="C176" s="201"/>
      <c r="D176" s="201"/>
      <c r="E176" s="201"/>
      <c r="F176" s="210"/>
      <c r="G176" s="211"/>
      <c r="H176" s="200">
        <f>IF(A176="","",VLOOKUP(A176,Startlist!B:E,3,FALSE)&amp;" / "&amp;VLOOKUP(A176,Startlist!B:E,3,FALSE))</f>
      </c>
    </row>
    <row r="177" spans="1:8" ht="12.75">
      <c r="A177" s="14"/>
      <c r="B177" s="201"/>
      <c r="C177" s="201"/>
      <c r="D177" s="201"/>
      <c r="E177" s="201"/>
      <c r="F177" s="210"/>
      <c r="G177" s="211"/>
      <c r="H177" s="200">
        <f>IF(A177="","",VLOOKUP(A177,Startlist!B:E,3,FALSE)&amp;" / "&amp;VLOOKUP(A177,Startlist!B:E,3,FALSE))</f>
      </c>
    </row>
    <row r="178" spans="1:8" ht="12.75">
      <c r="A178" s="14"/>
      <c r="B178" s="201"/>
      <c r="C178" s="201"/>
      <c r="D178" s="201"/>
      <c r="E178" s="201"/>
      <c r="F178" s="210"/>
      <c r="G178" s="211"/>
      <c r="H178" s="200">
        <f>IF(A178="","",VLOOKUP(A178,Startlist!B:E,3,FALSE)&amp;" / "&amp;VLOOKUP(A178,Startlist!B:E,3,FALSE))</f>
      </c>
    </row>
    <row r="179" spans="1:8" ht="12.75">
      <c r="A179" s="14"/>
      <c r="B179" s="201"/>
      <c r="C179" s="201"/>
      <c r="D179" s="201"/>
      <c r="E179" s="201"/>
      <c r="F179" s="210"/>
      <c r="G179" s="211"/>
      <c r="H179" s="200">
        <f>IF(A179="","",VLOOKUP(A179,Startlist!B:E,3,FALSE)&amp;" / "&amp;VLOOKUP(A179,Startlist!B:E,3,FALSE))</f>
      </c>
    </row>
    <row r="180" spans="1:8" ht="12.75">
      <c r="A180" s="14"/>
      <c r="B180" s="201"/>
      <c r="C180" s="201"/>
      <c r="D180" s="201"/>
      <c r="E180" s="201"/>
      <c r="F180" s="210"/>
      <c r="G180" s="211"/>
      <c r="H180" s="200">
        <f>IF(A180="","",VLOOKUP(A180,Startlist!B:E,3,FALSE)&amp;" / "&amp;VLOOKUP(A180,Startlist!B:E,3,FALSE))</f>
      </c>
    </row>
    <row r="181" spans="1:8" ht="12.75">
      <c r="A181" s="14"/>
      <c r="B181" s="201"/>
      <c r="C181" s="201"/>
      <c r="D181" s="201"/>
      <c r="E181" s="201"/>
      <c r="F181" s="210"/>
      <c r="G181" s="211"/>
      <c r="H181" s="200">
        <f>IF(A181="","",VLOOKUP(A181,Startlist!B:E,3,FALSE)&amp;" / "&amp;VLOOKUP(A181,Startlist!B:E,3,FALSE))</f>
      </c>
    </row>
    <row r="182" spans="1:8" ht="12.75">
      <c r="A182" s="14"/>
      <c r="B182" s="201"/>
      <c r="C182" s="201"/>
      <c r="D182" s="201"/>
      <c r="E182" s="201"/>
      <c r="F182" s="210"/>
      <c r="G182" s="211"/>
      <c r="H182" s="200">
        <f>IF(A182="","",VLOOKUP(A182,Startlist!B:E,3,FALSE)&amp;" / "&amp;VLOOKUP(A182,Startlist!B:E,3,FALSE))</f>
      </c>
    </row>
    <row r="183" spans="1:8" ht="12.75">
      <c r="A183" s="14"/>
      <c r="B183" s="201"/>
      <c r="C183" s="201"/>
      <c r="D183" s="201"/>
      <c r="E183" s="201"/>
      <c r="F183" s="210"/>
      <c r="G183" s="211"/>
      <c r="H183" s="200">
        <f>IF(A183="","",VLOOKUP(A183,Startlist!B:E,3,FALSE)&amp;" / "&amp;VLOOKUP(A183,Startlist!B:E,3,FALSE))</f>
      </c>
    </row>
    <row r="184" spans="1:8" ht="12.75">
      <c r="A184" s="14"/>
      <c r="B184" s="201"/>
      <c r="C184" s="201"/>
      <c r="D184" s="201"/>
      <c r="E184" s="201"/>
      <c r="F184" s="210"/>
      <c r="G184" s="211"/>
      <c r="H184" s="200">
        <f>IF(A184="","",VLOOKUP(A184,Startlist!B:E,3,FALSE)&amp;" / "&amp;VLOOKUP(A184,Startlist!B:E,3,FALSE))</f>
      </c>
    </row>
    <row r="185" spans="1:8" ht="12.75">
      <c r="A185" s="14"/>
      <c r="B185" s="201"/>
      <c r="C185" s="201"/>
      <c r="D185" s="201"/>
      <c r="E185" s="201"/>
      <c r="F185" s="210"/>
      <c r="G185" s="211"/>
      <c r="H185" s="200">
        <f>IF(A185="","",VLOOKUP(A185,Startlist!B:E,3,FALSE)&amp;" / "&amp;VLOOKUP(A185,Startlist!B:E,3,FALSE))</f>
      </c>
    </row>
    <row r="186" spans="1:8" ht="12.75">
      <c r="A186" s="14"/>
      <c r="B186" s="201"/>
      <c r="C186" s="201"/>
      <c r="D186" s="201"/>
      <c r="E186" s="201"/>
      <c r="F186" s="210"/>
      <c r="G186" s="211"/>
      <c r="H186" s="200">
        <f>IF(A186="","",VLOOKUP(A186,Startlist!B:E,3,FALSE)&amp;" / "&amp;VLOOKUP(A186,Startlist!B:E,3,FALSE))</f>
      </c>
    </row>
    <row r="187" spans="1:8" ht="12.75">
      <c r="A187" s="14"/>
      <c r="B187" s="201"/>
      <c r="C187" s="201"/>
      <c r="D187" s="201"/>
      <c r="E187" s="201"/>
      <c r="F187" s="210"/>
      <c r="G187" s="211"/>
      <c r="H187" s="200">
        <f>IF(A187="","",VLOOKUP(A187,Startlist!B:E,3,FALSE)&amp;" / "&amp;VLOOKUP(A187,Startlist!B:E,3,FALSE))</f>
      </c>
    </row>
    <row r="188" spans="1:8" ht="12.75">
      <c r="A188" s="14"/>
      <c r="B188" s="201"/>
      <c r="C188" s="201"/>
      <c r="D188" s="201"/>
      <c r="E188" s="201"/>
      <c r="F188" s="210"/>
      <c r="G188" s="211"/>
      <c r="H188" s="200">
        <f>IF(A188="","",VLOOKUP(A188,Startlist!B:E,3,FALSE)&amp;" / "&amp;VLOOKUP(A188,Startlist!B:E,3,FALSE))</f>
      </c>
    </row>
    <row r="189" spans="1:8" ht="12.75">
      <c r="A189" s="14"/>
      <c r="B189" s="201"/>
      <c r="C189" s="201"/>
      <c r="D189" s="201"/>
      <c r="E189" s="201"/>
      <c r="F189" s="210"/>
      <c r="G189" s="211"/>
      <c r="H189" s="200">
        <f>IF(A189="","",VLOOKUP(A189,Startlist!B:E,3,FALSE)&amp;" / "&amp;VLOOKUP(A189,Startlist!B:E,3,FALSE))</f>
      </c>
    </row>
    <row r="190" spans="1:8" ht="12.75">
      <c r="A190" s="14"/>
      <c r="B190" s="201"/>
      <c r="C190" s="201"/>
      <c r="D190" s="201"/>
      <c r="E190" s="201"/>
      <c r="F190" s="210"/>
      <c r="G190" s="211"/>
      <c r="H190" s="200">
        <f>IF(A190="","",VLOOKUP(A190,Startlist!B:E,3,FALSE)&amp;" / "&amp;VLOOKUP(A190,Startlist!B:E,3,FALSE))</f>
      </c>
    </row>
    <row r="191" spans="1:8" ht="12.75">
      <c r="A191" s="14"/>
      <c r="B191" s="201"/>
      <c r="C191" s="201"/>
      <c r="D191" s="201"/>
      <c r="E191" s="201"/>
      <c r="F191" s="210"/>
      <c r="G191" s="211"/>
      <c r="H191" s="200">
        <f>IF(A191="","",VLOOKUP(A191,Startlist!B:E,3,FALSE)&amp;" / "&amp;VLOOKUP(A191,Startlist!B:E,3,FALSE))</f>
      </c>
    </row>
    <row r="192" spans="1:8" ht="12.75">
      <c r="A192" s="14"/>
      <c r="B192" s="201"/>
      <c r="C192" s="201"/>
      <c r="D192" s="201"/>
      <c r="E192" s="201"/>
      <c r="F192" s="210"/>
      <c r="G192" s="211"/>
      <c r="H192" s="200">
        <f>IF(A192="","",VLOOKUP(A192,Startlist!B:E,3,FALSE)&amp;" / "&amp;VLOOKUP(A192,Startlist!B:E,3,FALSE))</f>
      </c>
    </row>
    <row r="193" spans="1:8" ht="12.75">
      <c r="A193" s="14"/>
      <c r="B193" s="201"/>
      <c r="C193" s="201"/>
      <c r="D193" s="201"/>
      <c r="E193" s="201"/>
      <c r="F193" s="210"/>
      <c r="G193" s="211"/>
      <c r="H193" s="200">
        <f>IF(A193="","",VLOOKUP(A193,Startlist!B:E,3,FALSE)&amp;" / "&amp;VLOOKUP(A193,Startlist!B:E,3,FALSE))</f>
      </c>
    </row>
    <row r="194" spans="1:8" ht="12.75">
      <c r="A194" s="14"/>
      <c r="B194" s="201"/>
      <c r="C194" s="201"/>
      <c r="D194" s="201"/>
      <c r="E194" s="201"/>
      <c r="F194" s="210"/>
      <c r="G194" s="211"/>
      <c r="H194" s="200">
        <f>IF(A194="","",VLOOKUP(A194,Startlist!B:E,3,FALSE)&amp;" / "&amp;VLOOKUP(A194,Startlist!B:E,3,FALSE))</f>
      </c>
    </row>
    <row r="195" spans="1:8" ht="12.75">
      <c r="A195" s="14"/>
      <c r="B195" s="201"/>
      <c r="C195" s="201"/>
      <c r="D195" s="201"/>
      <c r="E195" s="201"/>
      <c r="F195" s="210"/>
      <c r="G195" s="211"/>
      <c r="H195" s="200">
        <f>IF(A195="","",VLOOKUP(A195,Startlist!B:E,3,FALSE)&amp;" / "&amp;VLOOKUP(A195,Startlist!B:E,3,FALSE))</f>
      </c>
    </row>
    <row r="196" spans="1:8" ht="12.75">
      <c r="A196" s="14"/>
      <c r="B196" s="201"/>
      <c r="C196" s="201"/>
      <c r="D196" s="201"/>
      <c r="E196" s="201"/>
      <c r="F196" s="210"/>
      <c r="G196" s="211"/>
      <c r="H196" s="200">
        <f>IF(A196="","",VLOOKUP(A196,Startlist!B:E,3,FALSE)&amp;" / "&amp;VLOOKUP(A196,Startlist!B:E,3,FALSE))</f>
      </c>
    </row>
    <row r="197" spans="1:8" ht="12.75">
      <c r="A197" s="14"/>
      <c r="B197" s="201"/>
      <c r="C197" s="201"/>
      <c r="D197" s="201"/>
      <c r="E197" s="201"/>
      <c r="F197" s="210"/>
      <c r="G197" s="211"/>
      <c r="H197" s="200">
        <f>IF(A197="","",VLOOKUP(A197,Startlist!B:E,3,FALSE)&amp;" / "&amp;VLOOKUP(A197,Startlist!B:E,3,FALSE))</f>
      </c>
    </row>
    <row r="198" spans="1:8" ht="12.75">
      <c r="A198" s="14"/>
      <c r="B198" s="201"/>
      <c r="C198" s="201"/>
      <c r="D198" s="201"/>
      <c r="E198" s="201"/>
      <c r="F198" s="210"/>
      <c r="G198" s="211"/>
      <c r="H198" s="200">
        <f>IF(A198="","",VLOOKUP(A198,Startlist!B:E,3,FALSE)&amp;" / "&amp;VLOOKUP(A198,Startlist!B:E,3,FALSE))</f>
      </c>
    </row>
    <row r="199" spans="1:8" ht="12.75">
      <c r="A199" s="14"/>
      <c r="B199" s="201"/>
      <c r="C199" s="201"/>
      <c r="D199" s="201"/>
      <c r="E199" s="201"/>
      <c r="F199" s="210"/>
      <c r="G199" s="211"/>
      <c r="H199" s="200">
        <f>IF(A199="","",VLOOKUP(A199,Startlist!B:E,3,FALSE)&amp;" / "&amp;VLOOKUP(A199,Startlist!B:E,3,FALSE))</f>
      </c>
    </row>
    <row r="200" spans="1:8" ht="12.75">
      <c r="A200" s="14"/>
      <c r="B200" s="201"/>
      <c r="C200" s="201"/>
      <c r="D200" s="201"/>
      <c r="E200" s="201"/>
      <c r="F200" s="210"/>
      <c r="G200" s="211"/>
      <c r="H200" s="200">
        <f>IF(A200="","",VLOOKUP(A200,Startlist!B:E,3,FALSE)&amp;" / "&amp;VLOOKUP(A200,Startlist!B:E,3,FALSE))</f>
      </c>
    </row>
    <row r="201" spans="1:8" ht="12.75">
      <c r="A201" s="14"/>
      <c r="B201" s="201"/>
      <c r="C201" s="201"/>
      <c r="D201" s="201"/>
      <c r="E201" s="201"/>
      <c r="F201" s="210"/>
      <c r="G201" s="211"/>
      <c r="H201" s="200">
        <f>IF(A201="","",VLOOKUP(A201,Startlist!B:E,3,FALSE)&amp;" / "&amp;VLOOKUP(A201,Startlist!B:E,3,FALSE))</f>
      </c>
    </row>
    <row r="202" spans="1:8" ht="12.75">
      <c r="A202" s="14"/>
      <c r="B202" s="201"/>
      <c r="C202" s="201"/>
      <c r="D202" s="201"/>
      <c r="E202" s="201"/>
      <c r="F202" s="210"/>
      <c r="G202" s="211"/>
      <c r="H202" s="200">
        <f>IF(A202="","",VLOOKUP(A202,Startlist!B:E,3,FALSE)&amp;" / "&amp;VLOOKUP(A202,Startlist!B:E,3,FALSE))</f>
      </c>
    </row>
    <row r="203" spans="1:8" ht="12.75">
      <c r="A203" s="14"/>
      <c r="B203" s="201"/>
      <c r="C203" s="201"/>
      <c r="D203" s="201"/>
      <c r="E203" s="201"/>
      <c r="F203" s="210"/>
      <c r="G203" s="211"/>
      <c r="H203" s="200">
        <f>IF(A203="","",VLOOKUP(A203,Startlist!B:E,3,FALSE)&amp;" / "&amp;VLOOKUP(A203,Startlist!B:E,3,FALSE))</f>
      </c>
    </row>
    <row r="204" spans="1:8" ht="12.75">
      <c r="A204" s="14"/>
      <c r="B204" s="201"/>
      <c r="C204" s="201"/>
      <c r="D204" s="201"/>
      <c r="E204" s="201"/>
      <c r="F204" s="210"/>
      <c r="G204" s="211"/>
      <c r="H204" s="200">
        <f>IF(A204="","",VLOOKUP(A204,Startlist!B:E,3,FALSE)&amp;" / "&amp;VLOOKUP(A204,Startlist!B:E,3,FALSE))</f>
      </c>
    </row>
    <row r="205" spans="1:8" ht="12.75">
      <c r="A205" s="14"/>
      <c r="B205" s="201"/>
      <c r="C205" s="201"/>
      <c r="D205" s="201"/>
      <c r="E205" s="201"/>
      <c r="F205" s="210"/>
      <c r="G205" s="211"/>
      <c r="H205" s="200">
        <f>IF(A205="","",VLOOKUP(A205,Startlist!B:E,3,FALSE)&amp;" / "&amp;VLOOKUP(A205,Startlist!B:E,3,FALSE))</f>
      </c>
    </row>
    <row r="206" spans="1:8" ht="12.75">
      <c r="A206" s="14"/>
      <c r="B206" s="201"/>
      <c r="C206" s="201"/>
      <c r="D206" s="201"/>
      <c r="E206" s="201"/>
      <c r="F206" s="210"/>
      <c r="G206" s="211"/>
      <c r="H206" s="200">
        <f>IF(A206="","",VLOOKUP(A206,Startlist!B:E,3,FALSE)&amp;" / "&amp;VLOOKUP(A206,Startlist!B:E,3,FALSE))</f>
      </c>
    </row>
    <row r="207" spans="1:8" ht="12.75">
      <c r="A207" s="14"/>
      <c r="B207" s="201"/>
      <c r="C207" s="201"/>
      <c r="D207" s="201"/>
      <c r="E207" s="201"/>
      <c r="F207" s="210"/>
      <c r="G207" s="211"/>
      <c r="H207" s="200">
        <f>IF(A207="","",VLOOKUP(A207,Startlist!B:E,3,FALSE)&amp;" / "&amp;VLOOKUP(A207,Startlist!B:E,3,FALSE))</f>
      </c>
    </row>
    <row r="208" spans="1:8" ht="12.75">
      <c r="A208" s="14"/>
      <c r="B208" s="201"/>
      <c r="C208" s="201"/>
      <c r="D208" s="201"/>
      <c r="E208" s="201"/>
      <c r="F208" s="210"/>
      <c r="G208" s="211"/>
      <c r="H208" s="200">
        <f>IF(A208="","",VLOOKUP(A208,Startlist!B:E,3,FALSE)&amp;" / "&amp;VLOOKUP(A208,Startlist!B:E,3,FALSE))</f>
      </c>
    </row>
    <row r="209" spans="1:8" ht="12.75">
      <c r="A209" s="14"/>
      <c r="B209" s="201"/>
      <c r="C209" s="201"/>
      <c r="D209" s="201"/>
      <c r="E209" s="201"/>
      <c r="F209" s="210"/>
      <c r="G209" s="211"/>
      <c r="H209" s="200">
        <f>IF(A209="","",VLOOKUP(A209,Startlist!B:E,3,FALSE)&amp;" / "&amp;VLOOKUP(A209,Startlist!B:E,3,FALSE))</f>
      </c>
    </row>
    <row r="210" spans="1:8" ht="12.75">
      <c r="A210" s="14"/>
      <c r="B210" s="201"/>
      <c r="C210" s="201"/>
      <c r="D210" s="201"/>
      <c r="E210" s="201"/>
      <c r="F210" s="210"/>
      <c r="G210" s="211"/>
      <c r="H210" s="200">
        <f>IF(A210="","",VLOOKUP(A210,Startlist!B:E,3,FALSE)&amp;" / "&amp;VLOOKUP(A210,Startlist!B:E,3,FALSE))</f>
      </c>
    </row>
    <row r="211" spans="1:8" ht="12.75">
      <c r="A211" s="14"/>
      <c r="B211" s="201"/>
      <c r="C211" s="201"/>
      <c r="D211" s="201"/>
      <c r="E211" s="201"/>
      <c r="F211" s="210"/>
      <c r="G211" s="211"/>
      <c r="H211" s="200">
        <f>IF(A211="","",VLOOKUP(A211,Startlist!B:E,3,FALSE)&amp;" / "&amp;VLOOKUP(A211,Startlist!B:E,3,FALSE))</f>
      </c>
    </row>
    <row r="212" spans="1:8" ht="12.75">
      <c r="A212" s="14"/>
      <c r="B212" s="201"/>
      <c r="C212" s="201"/>
      <c r="D212" s="201"/>
      <c r="E212" s="201"/>
      <c r="F212" s="210"/>
      <c r="G212" s="211"/>
      <c r="H212" s="200">
        <f>IF(A212="","",VLOOKUP(A212,Startlist!B:E,3,FALSE)&amp;" / "&amp;VLOOKUP(A212,Startlist!B:E,3,FALSE))</f>
      </c>
    </row>
    <row r="213" spans="1:8" ht="12.75">
      <c r="A213" s="14"/>
      <c r="B213" s="201"/>
      <c r="C213" s="201"/>
      <c r="D213" s="201"/>
      <c r="E213" s="201"/>
      <c r="F213" s="210"/>
      <c r="G213" s="211"/>
      <c r="H213" s="200">
        <f>IF(A213="","",VLOOKUP(A213,Startlist!B:E,3,FALSE)&amp;" / "&amp;VLOOKUP(A213,Startlist!B:E,3,FALSE))</f>
      </c>
    </row>
    <row r="214" spans="1:8" ht="12.75">
      <c r="A214" s="14"/>
      <c r="B214" s="201"/>
      <c r="C214" s="201"/>
      <c r="D214" s="201"/>
      <c r="E214" s="201"/>
      <c r="F214" s="210"/>
      <c r="G214" s="211"/>
      <c r="H214" s="200">
        <f>IF(A214="","",VLOOKUP(A214,Startlist!B:E,3,FALSE)&amp;" / "&amp;VLOOKUP(A214,Startlist!B:E,3,FALSE))</f>
      </c>
    </row>
    <row r="215" spans="1:8" ht="12.75">
      <c r="A215" s="14"/>
      <c r="B215" s="201"/>
      <c r="C215" s="201"/>
      <c r="D215" s="201"/>
      <c r="E215" s="201"/>
      <c r="F215" s="210"/>
      <c r="G215" s="211"/>
      <c r="H215" s="200">
        <f>IF(A215="","",VLOOKUP(A215,Startlist!B:E,3,FALSE)&amp;" / "&amp;VLOOKUP(A215,Startlist!B:E,3,FALSE))</f>
      </c>
    </row>
    <row r="216" spans="1:8" ht="12.75">
      <c r="A216" s="14"/>
      <c r="B216" s="201"/>
      <c r="C216" s="201"/>
      <c r="D216" s="201"/>
      <c r="E216" s="201"/>
      <c r="F216" s="210"/>
      <c r="G216" s="211"/>
      <c r="H216" s="200">
        <f>IF(A216="","",VLOOKUP(A216,Startlist!B:E,3,FALSE)&amp;" / "&amp;VLOOKUP(A216,Startlist!B:E,3,FALSE))</f>
      </c>
    </row>
    <row r="217" spans="1:8" ht="12.75">
      <c r="A217" s="14"/>
      <c r="B217" s="201"/>
      <c r="C217" s="201"/>
      <c r="D217" s="201"/>
      <c r="E217" s="201"/>
      <c r="F217" s="210"/>
      <c r="G217" s="211"/>
      <c r="H217" s="200">
        <f>IF(A217="","",VLOOKUP(A217,Startlist!B:E,3,FALSE)&amp;" / "&amp;VLOOKUP(A217,Startlist!B:E,3,FALSE))</f>
      </c>
    </row>
    <row r="218" spans="1:8" ht="12.75">
      <c r="A218" s="14"/>
      <c r="B218" s="201"/>
      <c r="C218" s="201"/>
      <c r="D218" s="201"/>
      <c r="E218" s="201"/>
      <c r="F218" s="210"/>
      <c r="G218" s="211"/>
      <c r="H218" s="200">
        <f>IF(A218="","",VLOOKUP(A218,Startlist!B:E,3,FALSE)&amp;" / "&amp;VLOOKUP(A218,Startlist!B:E,3,FALSE))</f>
      </c>
    </row>
    <row r="219" spans="1:8" ht="12.75">
      <c r="A219" s="14"/>
      <c r="B219" s="201"/>
      <c r="C219" s="201"/>
      <c r="D219" s="201"/>
      <c r="E219" s="201"/>
      <c r="F219" s="210"/>
      <c r="G219" s="211"/>
      <c r="H219" s="200">
        <f>IF(A219="","",VLOOKUP(A219,Startlist!B:E,3,FALSE)&amp;" / "&amp;VLOOKUP(A219,Startlist!B:E,3,FALSE))</f>
      </c>
    </row>
    <row r="220" spans="1:8" ht="12.75">
      <c r="A220" s="14"/>
      <c r="B220" s="201"/>
      <c r="C220" s="201"/>
      <c r="D220" s="201"/>
      <c r="E220" s="201"/>
      <c r="F220" s="210"/>
      <c r="G220" s="211"/>
      <c r="H220" s="200">
        <f>IF(A220="","",VLOOKUP(A220,Startlist!B:E,3,FALSE)&amp;" / "&amp;VLOOKUP(A220,Startlist!B:E,3,FALSE))</f>
      </c>
    </row>
    <row r="221" spans="1:8" ht="12.75">
      <c r="A221" s="14"/>
      <c r="B221" s="201"/>
      <c r="C221" s="201"/>
      <c r="D221" s="201"/>
      <c r="E221" s="201"/>
      <c r="F221" s="210"/>
      <c r="G221" s="211"/>
      <c r="H221" s="200">
        <f>IF(A221="","",VLOOKUP(A221,Startlist!B:E,3,FALSE)&amp;" / "&amp;VLOOKUP(A221,Startlist!B:E,3,FALSE))</f>
      </c>
    </row>
    <row r="222" spans="1:8" ht="12.75">
      <c r="A222" s="14"/>
      <c r="B222" s="201"/>
      <c r="C222" s="201"/>
      <c r="D222" s="201"/>
      <c r="E222" s="201"/>
      <c r="F222" s="210"/>
      <c r="G222" s="211"/>
      <c r="H222" s="200">
        <f>IF(A222="","",VLOOKUP(A222,Startlist!B:E,3,FALSE)&amp;" / "&amp;VLOOKUP(A222,Startlist!B:E,3,FALSE))</f>
      </c>
    </row>
    <row r="223" spans="1:8" ht="12.75">
      <c r="A223" s="14"/>
      <c r="B223" s="201"/>
      <c r="C223" s="201"/>
      <c r="D223" s="201"/>
      <c r="E223" s="201"/>
      <c r="F223" s="210"/>
      <c r="G223" s="211"/>
      <c r="H223" s="200">
        <f>IF(A223="","",VLOOKUP(A223,Startlist!B:E,3,FALSE)&amp;" / "&amp;VLOOKUP(A223,Startlist!B:E,3,FALSE))</f>
      </c>
    </row>
    <row r="224" spans="1:8" ht="12.75">
      <c r="A224" s="14"/>
      <c r="B224" s="201"/>
      <c r="C224" s="201"/>
      <c r="D224" s="201"/>
      <c r="E224" s="201"/>
      <c r="F224" s="210"/>
      <c r="G224" s="211"/>
      <c r="H224" s="200">
        <f>IF(A224="","",VLOOKUP(A224,Startlist!B:E,3,FALSE)&amp;" / "&amp;VLOOKUP(A224,Startlist!B:E,3,FALSE))</f>
      </c>
    </row>
    <row r="225" spans="1:8" ht="12.75">
      <c r="A225" s="14"/>
      <c r="B225" s="201"/>
      <c r="C225" s="201"/>
      <c r="D225" s="201"/>
      <c r="E225" s="201"/>
      <c r="F225" s="210"/>
      <c r="G225" s="211"/>
      <c r="H225" s="200">
        <f>IF(A225="","",VLOOKUP(A225,Startlist!B:E,3,FALSE)&amp;" / "&amp;VLOOKUP(A225,Startlist!B:E,3,FALSE))</f>
      </c>
    </row>
    <row r="226" spans="1:8" ht="12.75">
      <c r="A226" s="14"/>
      <c r="B226" s="201"/>
      <c r="C226" s="201"/>
      <c r="D226" s="201"/>
      <c r="E226" s="201"/>
      <c r="F226" s="210"/>
      <c r="G226" s="211"/>
      <c r="H226" s="200">
        <f>IF(A226="","",VLOOKUP(A226,Startlist!B:E,3,FALSE)&amp;" / "&amp;VLOOKUP(A226,Startlist!B:E,3,FALSE))</f>
      </c>
    </row>
    <row r="227" spans="1:8" ht="12.75">
      <c r="A227" s="14"/>
      <c r="B227" s="201"/>
      <c r="C227" s="201"/>
      <c r="D227" s="201"/>
      <c r="E227" s="201"/>
      <c r="F227" s="210"/>
      <c r="G227" s="211"/>
      <c r="H227" s="200">
        <f>IF(A227="","",VLOOKUP(A227,Startlist!B:E,3,FALSE)&amp;" / "&amp;VLOOKUP(A227,Startlist!B:E,3,FALSE))</f>
      </c>
    </row>
    <row r="228" spans="1:8" ht="12.75">
      <c r="A228" s="14"/>
      <c r="B228" s="201"/>
      <c r="C228" s="201"/>
      <c r="D228" s="201"/>
      <c r="E228" s="201"/>
      <c r="F228" s="210"/>
      <c r="G228" s="211"/>
      <c r="H228" s="200">
        <f>IF(A228="","",VLOOKUP(A228,Startlist!B:E,3,FALSE)&amp;" / "&amp;VLOOKUP(A228,Startlist!B:E,3,FALSE))</f>
      </c>
    </row>
    <row r="229" spans="1:8" ht="12.75">
      <c r="A229" s="14"/>
      <c r="B229" s="201"/>
      <c r="C229" s="201"/>
      <c r="D229" s="201"/>
      <c r="E229" s="201"/>
      <c r="F229" s="210"/>
      <c r="G229" s="211"/>
      <c r="H229" s="200">
        <f>IF(A229="","",VLOOKUP(A229,Startlist!B:E,3,FALSE)&amp;" / "&amp;VLOOKUP(A229,Startlist!B:E,3,FALSE))</f>
      </c>
    </row>
    <row r="230" spans="1:8" ht="12.75">
      <c r="A230" s="14"/>
      <c r="B230" s="201"/>
      <c r="C230" s="201"/>
      <c r="D230" s="201"/>
      <c r="E230" s="201"/>
      <c r="F230" s="210"/>
      <c r="G230" s="211"/>
      <c r="H230" s="200">
        <f>IF(A230="","",VLOOKUP(A230,Startlist!B:E,3,FALSE)&amp;" / "&amp;VLOOKUP(A230,Startlist!B:E,3,FALSE))</f>
      </c>
    </row>
    <row r="231" spans="1:8" ht="12.75">
      <c r="A231" s="14"/>
      <c r="B231" s="201"/>
      <c r="C231" s="201"/>
      <c r="D231" s="201"/>
      <c r="E231" s="201"/>
      <c r="F231" s="210"/>
      <c r="G231" s="211"/>
      <c r="H231" s="200">
        <f>IF(A231="","",VLOOKUP(A231,Startlist!B:E,3,FALSE)&amp;" / "&amp;VLOOKUP(A231,Startlist!B:E,3,FALSE))</f>
      </c>
    </row>
    <row r="232" spans="1:8" ht="12.75">
      <c r="A232" s="14"/>
      <c r="B232" s="201"/>
      <c r="C232" s="201"/>
      <c r="D232" s="201"/>
      <c r="E232" s="201"/>
      <c r="F232" s="210"/>
      <c r="G232" s="211"/>
      <c r="H232" s="200">
        <f>IF(A232="","",VLOOKUP(A232,Startlist!B:E,3,FALSE)&amp;" / "&amp;VLOOKUP(A232,Startlist!B:E,3,FALSE))</f>
      </c>
    </row>
    <row r="233" spans="1:8" ht="12.75">
      <c r="A233" s="14"/>
      <c r="B233" s="201"/>
      <c r="C233" s="201"/>
      <c r="D233" s="201"/>
      <c r="E233" s="201"/>
      <c r="F233" s="210"/>
      <c r="G233" s="211"/>
      <c r="H233" s="200">
        <f>IF(A233="","",VLOOKUP(A233,Startlist!B:E,3,FALSE)&amp;" / "&amp;VLOOKUP(A233,Startlist!B:E,3,FALSE))</f>
      </c>
    </row>
    <row r="234" spans="1:8" ht="12.75">
      <c r="A234" s="14"/>
      <c r="B234" s="201"/>
      <c r="C234" s="201"/>
      <c r="D234" s="201"/>
      <c r="E234" s="201"/>
      <c r="F234" s="210"/>
      <c r="G234" s="211"/>
      <c r="H234" s="200">
        <f>IF(A234="","",VLOOKUP(A234,Startlist!B:E,3,FALSE)&amp;" / "&amp;VLOOKUP(A234,Startlist!B:E,3,FALSE))</f>
      </c>
    </row>
    <row r="235" spans="1:8" ht="12.75">
      <c r="A235" s="14"/>
      <c r="B235" s="201"/>
      <c r="C235" s="201"/>
      <c r="D235" s="201"/>
      <c r="E235" s="201"/>
      <c r="F235" s="210"/>
      <c r="G235" s="211"/>
      <c r="H235" s="200">
        <f>IF(A235="","",VLOOKUP(A235,Startlist!B:E,3,FALSE)&amp;" / "&amp;VLOOKUP(A235,Startlist!B:E,3,FALSE))</f>
      </c>
    </row>
    <row r="236" spans="1:8" ht="12.75">
      <c r="A236" s="14"/>
      <c r="B236" s="201"/>
      <c r="C236" s="201"/>
      <c r="D236" s="201"/>
      <c r="E236" s="201"/>
      <c r="F236" s="210"/>
      <c r="G236" s="211"/>
      <c r="H236" s="200">
        <f>IF(A236="","",VLOOKUP(A236,Startlist!B:E,3,FALSE)&amp;" / "&amp;VLOOKUP(A236,Startlist!B:E,3,FALSE))</f>
      </c>
    </row>
    <row r="237" spans="1:8" ht="12.75">
      <c r="A237" s="14"/>
      <c r="B237" s="201"/>
      <c r="C237" s="201"/>
      <c r="D237" s="201"/>
      <c r="E237" s="201"/>
      <c r="F237" s="210"/>
      <c r="G237" s="211"/>
      <c r="H237" s="200">
        <f>IF(A237="","",VLOOKUP(A237,Startlist!B:E,3,FALSE)&amp;" / "&amp;VLOOKUP(A237,Startlist!B:E,3,FALSE))</f>
      </c>
    </row>
    <row r="238" spans="1:8" ht="12.75">
      <c r="A238" s="14"/>
      <c r="B238" s="201"/>
      <c r="C238" s="201"/>
      <c r="D238" s="201"/>
      <c r="E238" s="201"/>
      <c r="F238" s="210"/>
      <c r="G238" s="211"/>
      <c r="H238" s="200">
        <f>IF(A238="","",VLOOKUP(A238,Startlist!B:E,3,FALSE)&amp;" / "&amp;VLOOKUP(A238,Startlist!B:E,3,FALSE))</f>
      </c>
    </row>
    <row r="239" spans="1:8" ht="12.75">
      <c r="A239" s="14"/>
      <c r="B239" s="201"/>
      <c r="C239" s="201"/>
      <c r="D239" s="201"/>
      <c r="E239" s="201"/>
      <c r="F239" s="210"/>
      <c r="G239" s="211"/>
      <c r="H239" s="200">
        <f>IF(A239="","",VLOOKUP(A239,Startlist!B:E,3,FALSE)&amp;" / "&amp;VLOOKUP(A239,Startlist!B:E,3,FALSE))</f>
      </c>
    </row>
    <row r="240" spans="1:8" ht="12.75">
      <c r="A240" s="14"/>
      <c r="B240" s="201"/>
      <c r="C240" s="201"/>
      <c r="D240" s="201"/>
      <c r="E240" s="201"/>
      <c r="F240" s="210"/>
      <c r="G240" s="211"/>
      <c r="H240" s="200">
        <f>IF(A240="","",VLOOKUP(A240,Startlist!B:E,3,FALSE)&amp;" / "&amp;VLOOKUP(A240,Startlist!B:E,3,FALSE))</f>
      </c>
    </row>
    <row r="241" spans="1:8" ht="12.75">
      <c r="A241" s="14"/>
      <c r="B241" s="201"/>
      <c r="C241" s="201"/>
      <c r="D241" s="201"/>
      <c r="E241" s="201"/>
      <c r="F241" s="210"/>
      <c r="G241" s="211"/>
      <c r="H241" s="200">
        <f>IF(A241="","",VLOOKUP(A241,Startlist!B:E,3,FALSE)&amp;" / "&amp;VLOOKUP(A241,Startlist!B:E,3,FALSE))</f>
      </c>
    </row>
    <row r="242" spans="1:8" ht="12.75">
      <c r="A242" s="14"/>
      <c r="B242" s="201"/>
      <c r="C242" s="201"/>
      <c r="D242" s="201"/>
      <c r="E242" s="201"/>
      <c r="F242" s="210"/>
      <c r="G242" s="211"/>
      <c r="H242" s="200">
        <f>IF(A242="","",VLOOKUP(A242,Startlist!B:E,3,FALSE)&amp;" / "&amp;VLOOKUP(A242,Startlist!B:E,3,FALSE))</f>
      </c>
    </row>
    <row r="243" spans="1:8" ht="12.75">
      <c r="A243" s="14"/>
      <c r="B243" s="201"/>
      <c r="C243" s="201"/>
      <c r="D243" s="201"/>
      <c r="E243" s="201"/>
      <c r="F243" s="210"/>
      <c r="G243" s="211"/>
      <c r="H243" s="200">
        <f>IF(A243="","",VLOOKUP(A243,Startlist!B:E,3,FALSE)&amp;" / "&amp;VLOOKUP(A243,Startlist!B:E,3,FALSE))</f>
      </c>
    </row>
    <row r="244" spans="1:8" ht="12.75">
      <c r="A244" s="14"/>
      <c r="B244" s="201"/>
      <c r="C244" s="201"/>
      <c r="D244" s="201"/>
      <c r="E244" s="201"/>
      <c r="F244" s="210"/>
      <c r="G244" s="211"/>
      <c r="H244" s="200">
        <f>IF(A244="","",VLOOKUP(A244,Startlist!B:E,3,FALSE)&amp;" / "&amp;VLOOKUP(A244,Startlist!B:E,3,FALSE))</f>
      </c>
    </row>
    <row r="245" spans="1:8" ht="12.75">
      <c r="A245" s="14"/>
      <c r="B245" s="201"/>
      <c r="C245" s="201"/>
      <c r="D245" s="201"/>
      <c r="E245" s="201"/>
      <c r="F245" s="210"/>
      <c r="G245" s="211"/>
      <c r="H245" s="200">
        <f>IF(A245="","",VLOOKUP(A245,Startlist!B:E,3,FALSE)&amp;" / "&amp;VLOOKUP(A245,Startlist!B:E,3,FALSE))</f>
      </c>
    </row>
    <row r="246" spans="1:8" ht="12.75">
      <c r="A246" s="14"/>
      <c r="B246" s="201"/>
      <c r="C246" s="201"/>
      <c r="D246" s="201"/>
      <c r="E246" s="201"/>
      <c r="F246" s="210"/>
      <c r="G246" s="211"/>
      <c r="H246" s="200">
        <f>IF(A246="","",VLOOKUP(A246,Startlist!B:E,3,FALSE)&amp;" / "&amp;VLOOKUP(A246,Startlist!B:E,3,FALSE))</f>
      </c>
    </row>
    <row r="247" spans="1:8" ht="12.75">
      <c r="A247" s="14"/>
      <c r="B247" s="201"/>
      <c r="C247" s="201"/>
      <c r="D247" s="201"/>
      <c r="E247" s="201"/>
      <c r="F247" s="210"/>
      <c r="G247" s="211"/>
      <c r="H247" s="200">
        <f>IF(A247="","",VLOOKUP(A247,Startlist!B:E,3,FALSE)&amp;" / "&amp;VLOOKUP(A247,Startlist!B:E,3,FALSE))</f>
      </c>
    </row>
  </sheetData>
  <sheetProtection/>
  <autoFilter ref="A1:H26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arvuti</cp:lastModifiedBy>
  <cp:lastPrinted>2018-06-09T17:51:30Z</cp:lastPrinted>
  <dcterms:created xsi:type="dcterms:W3CDTF">2004-09-28T13:23:33Z</dcterms:created>
  <dcterms:modified xsi:type="dcterms:W3CDTF">2018-06-10T14:06:10Z</dcterms:modified>
  <cp:category/>
  <cp:version/>
  <cp:contentType/>
  <cp:contentStatus/>
</cp:coreProperties>
</file>