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702" activeTab="1"/>
  </bookViews>
  <sheets>
    <sheet name="Startlist" sheetId="1" r:id="rId1"/>
    <sheet name="Results" sheetId="2" r:id="rId2"/>
    <sheet name="TC Penalties" sheetId="3" r:id="rId3"/>
    <sheet name="Other Penalties" sheetId="4" r:id="rId4"/>
    <sheet name="Retired" sheetId="5" r:id="rId5"/>
    <sheet name="Winners" sheetId="6" r:id="rId6"/>
    <sheet name="Speed" sheetId="7" r:id="rId7"/>
    <sheet name="Classes" sheetId="8" r:id="rId8"/>
    <sheet name="Puudete sisestamine" sheetId="9" r:id="rId9"/>
  </sheets>
  <definedNames>
    <definedName name="_xlnm._FilterDatabase" localSheetId="3" hidden="1">'Other Penalties'!$A$6:$J$92</definedName>
    <definedName name="_xlnm._FilterDatabase" localSheetId="8" hidden="1">'Puudete sisestamine'!$A$1:$H$25</definedName>
    <definedName name="_xlnm._FilterDatabase" localSheetId="0" hidden="1">'Startlist'!$A$10:$I$130</definedName>
    <definedName name="_xlnm._FilterDatabase" localSheetId="2" hidden="1">'TC Penalties'!$A$5:$J$147</definedName>
    <definedName name="_xlfn.SUMIFS" hidden="1">#NAME?</definedName>
    <definedName name="EXCKLASS" localSheetId="7">'Classes'!$E$9:$H$17</definedName>
    <definedName name="EXCLINA" localSheetId="1">'Results'!$A$8:$R$185</definedName>
    <definedName name="EXCPENAL" localSheetId="2">'TC Penalties'!#REF!</definedName>
    <definedName name="EXCPENAL_1" localSheetId="2">'TC Penalties'!#REF!</definedName>
    <definedName name="EXCPENAL_2" localSheetId="2">'TC Penalties'!$A$6:$J$11</definedName>
    <definedName name="EXCPENAL_3" localSheetId="2">'TC Penalties'!$A$6:$J$6</definedName>
    <definedName name="EXCPENAL_4" localSheetId="2">'TC Penalties'!$A$6:$J$11</definedName>
    <definedName name="EXCRETIR" localSheetId="4">'Retired'!$A$9:$H$35</definedName>
    <definedName name="EXCSPEED" localSheetId="6">'Speed'!#REF!</definedName>
    <definedName name="EXCSPEED_1" localSheetId="6">'Speed'!$A$6:$K$48</definedName>
    <definedName name="EXCSTART" localSheetId="0">'Startlist'!$A$11:$J$99</definedName>
    <definedName name="EXCWINN" localSheetId="5">'Winners'!$A$6:$J$58</definedName>
    <definedName name="GGG" localSheetId="1">'Results'!$A$8:$O$15</definedName>
  </definedNames>
  <calcPr fullCalcOnLoad="1"/>
</workbook>
</file>

<file path=xl/sharedStrings.xml><?xml version="1.0" encoding="utf-8"?>
<sst xmlns="http://schemas.openxmlformats.org/spreadsheetml/2006/main" count="3902" uniqueCount="2140">
  <si>
    <t>HRL</t>
  </si>
  <si>
    <t xml:space="preserve">  76.41 km/h</t>
  </si>
  <si>
    <t xml:space="preserve">  69.92 km/h</t>
  </si>
  <si>
    <t xml:space="preserve">  66.73 km/h</t>
  </si>
  <si>
    <t xml:space="preserve">  67.33 km/h</t>
  </si>
  <si>
    <t xml:space="preserve">  68.03 km/h</t>
  </si>
  <si>
    <t xml:space="preserve">  66.50 km/h</t>
  </si>
  <si>
    <t xml:space="preserve">  63.88 km/h</t>
  </si>
  <si>
    <t xml:space="preserve"> 12 Kikkatalo/Umbleja</t>
  </si>
  <si>
    <t>KiiredjaÖlised</t>
  </si>
  <si>
    <t xml:space="preserve">  75.87 km/h</t>
  </si>
  <si>
    <t xml:space="preserve">  71.53 km/h</t>
  </si>
  <si>
    <t xml:space="preserve">  70.98 km/h</t>
  </si>
  <si>
    <t xml:space="preserve">  63.70 km/h</t>
  </si>
  <si>
    <t xml:space="preserve">  69.90 km/h</t>
  </si>
  <si>
    <t xml:space="preserve">  68.98 km/h</t>
  </si>
  <si>
    <t xml:space="preserve">  65.58 km/h</t>
  </si>
  <si>
    <t xml:space="preserve">  64.35 km/h</t>
  </si>
  <si>
    <t xml:space="preserve"> 32 Kasak/Kangro</t>
  </si>
  <si>
    <t>Total 35.10 km</t>
  </si>
  <si>
    <t xml:space="preserve">  38/14</t>
  </si>
  <si>
    <t xml:space="preserve">  33/15</t>
  </si>
  <si>
    <t xml:space="preserve"> 2.43,8</t>
  </si>
  <si>
    <t xml:space="preserve">  22/5</t>
  </si>
  <si>
    <t xml:space="preserve">  34/5</t>
  </si>
  <si>
    <t>Vanik/Mäeste</t>
  </si>
  <si>
    <t xml:space="preserve"> 2.47,3</t>
  </si>
  <si>
    <t xml:space="preserve"> 1.22,5</t>
  </si>
  <si>
    <t xml:space="preserve"> 4.22,6</t>
  </si>
  <si>
    <t xml:space="preserve">  39/15</t>
  </si>
  <si>
    <t xml:space="preserve">  25/10</t>
  </si>
  <si>
    <t>Pruul/Tikka</t>
  </si>
  <si>
    <t xml:space="preserve"> 2.49,4</t>
  </si>
  <si>
    <t xml:space="preserve"> 1.26,6</t>
  </si>
  <si>
    <t xml:space="preserve"> 4.17,7</t>
  </si>
  <si>
    <t xml:space="preserve">  46/18</t>
  </si>
  <si>
    <t xml:space="preserve">  50/21</t>
  </si>
  <si>
    <t xml:space="preserve"> 2.45,2</t>
  </si>
  <si>
    <t xml:space="preserve"> 1.24,7</t>
  </si>
  <si>
    <t xml:space="preserve">  30/11</t>
  </si>
  <si>
    <t xml:space="preserve">  37/16</t>
  </si>
  <si>
    <t xml:space="preserve">  32/17</t>
  </si>
  <si>
    <t>Liivrand/Seli</t>
  </si>
  <si>
    <t xml:space="preserve"> 2.41,9</t>
  </si>
  <si>
    <t xml:space="preserve"> 1.27,3</t>
  </si>
  <si>
    <t xml:space="preserve">  25/4</t>
  </si>
  <si>
    <t xml:space="preserve">  37/6</t>
  </si>
  <si>
    <t xml:space="preserve"> 2.43,2</t>
  </si>
  <si>
    <t xml:space="preserve"> 1.27,0</t>
  </si>
  <si>
    <t xml:space="preserve"> 4.26,9</t>
  </si>
  <si>
    <t xml:space="preserve">  26/2</t>
  </si>
  <si>
    <t xml:space="preserve"> 2.43,4</t>
  </si>
  <si>
    <t xml:space="preserve"> 4.32,3</t>
  </si>
  <si>
    <t xml:space="preserve">  50/7</t>
  </si>
  <si>
    <t xml:space="preserve">  46/7</t>
  </si>
  <si>
    <t xml:space="preserve"> 2.40,9</t>
  </si>
  <si>
    <t xml:space="preserve"> 4.21,0</t>
  </si>
  <si>
    <t xml:space="preserve">  29/2</t>
  </si>
  <si>
    <t>Burmeister/Jüriado</t>
  </si>
  <si>
    <t xml:space="preserve"> 2.47,7</t>
  </si>
  <si>
    <t xml:space="preserve"> 1.24,8</t>
  </si>
  <si>
    <t xml:space="preserve"> 2.45,6</t>
  </si>
  <si>
    <t xml:space="preserve">  34/3</t>
  </si>
  <si>
    <t xml:space="preserve">  30/3</t>
  </si>
  <si>
    <t xml:space="preserve"> 2.46,9</t>
  </si>
  <si>
    <t xml:space="preserve"> 1.25,3</t>
  </si>
  <si>
    <t xml:space="preserve">  37/4</t>
  </si>
  <si>
    <t xml:space="preserve"> 2.45,5</t>
  </si>
  <si>
    <t xml:space="preserve"> 4.36,0</t>
  </si>
  <si>
    <t xml:space="preserve">  28/7</t>
  </si>
  <si>
    <t xml:space="preserve">  50/8</t>
  </si>
  <si>
    <t xml:space="preserve"> 1.28,8</t>
  </si>
  <si>
    <t xml:space="preserve">  31/12</t>
  </si>
  <si>
    <t xml:space="preserve">  42/20</t>
  </si>
  <si>
    <t xml:space="preserve"> 2.50,5</t>
  </si>
  <si>
    <t xml:space="preserve"> 2.50,2</t>
  </si>
  <si>
    <t xml:space="preserve"> 1.26,7</t>
  </si>
  <si>
    <t xml:space="preserve"> 4.30,2</t>
  </si>
  <si>
    <t>Märss/Kliss</t>
  </si>
  <si>
    <t xml:space="preserve"> 2.51,0</t>
  </si>
  <si>
    <t xml:space="preserve"> 1.26,2</t>
  </si>
  <si>
    <t xml:space="preserve">  49/10</t>
  </si>
  <si>
    <t xml:space="preserve">  39/7</t>
  </si>
  <si>
    <t xml:space="preserve"> 2.50,3</t>
  </si>
  <si>
    <t xml:space="preserve"> 1.31,5</t>
  </si>
  <si>
    <t xml:space="preserve"> 4.26,5</t>
  </si>
  <si>
    <t xml:space="preserve">  49/19</t>
  </si>
  <si>
    <t>Madiberg/Läänerand</t>
  </si>
  <si>
    <t xml:space="preserve"> 2.53,4</t>
  </si>
  <si>
    <t xml:space="preserve"> 1.26,0</t>
  </si>
  <si>
    <t xml:space="preserve"> 4.29,4</t>
  </si>
  <si>
    <t xml:space="preserve">  47/20</t>
  </si>
  <si>
    <t xml:space="preserve"> 2.44,6</t>
  </si>
  <si>
    <t xml:space="preserve"> 1.30,6</t>
  </si>
  <si>
    <t xml:space="preserve"> 4.36,3</t>
  </si>
  <si>
    <t xml:space="preserve">  29/3</t>
  </si>
  <si>
    <t>Roosileht/Uesson</t>
  </si>
  <si>
    <t xml:space="preserve"> 2.49,8</t>
  </si>
  <si>
    <t xml:space="preserve"> 1.24,1</t>
  </si>
  <si>
    <t xml:space="preserve">  47/8</t>
  </si>
  <si>
    <t xml:space="preserve"> 1.24,4</t>
  </si>
  <si>
    <t xml:space="preserve">  41/5</t>
  </si>
  <si>
    <t xml:space="preserve"> 1.28,3</t>
  </si>
  <si>
    <t>Jogi/Vaher</t>
  </si>
  <si>
    <t xml:space="preserve"> 2.55,4</t>
  </si>
  <si>
    <t xml:space="preserve"> 1.25,7</t>
  </si>
  <si>
    <t xml:space="preserve"> 4.31,4</t>
  </si>
  <si>
    <t xml:space="preserve">  44/18</t>
  </si>
  <si>
    <t xml:space="preserve">  43/21</t>
  </si>
  <si>
    <t xml:space="preserve"> 2.46,6</t>
  </si>
  <si>
    <t xml:space="preserve"> 1.32,3</t>
  </si>
  <si>
    <t xml:space="preserve"> 4.33,7</t>
  </si>
  <si>
    <t xml:space="preserve">  36/4</t>
  </si>
  <si>
    <t>Suviste/Simkin</t>
  </si>
  <si>
    <t xml:space="preserve"> 2.59,2</t>
  </si>
  <si>
    <t xml:space="preserve"> 1.25,8</t>
  </si>
  <si>
    <t xml:space="preserve">  46/19</t>
  </si>
  <si>
    <t xml:space="preserve"> 2.54,2</t>
  </si>
  <si>
    <t xml:space="preserve"> 1.26,1</t>
  </si>
  <si>
    <t xml:space="preserve"> 2.52,1</t>
  </si>
  <si>
    <t xml:space="preserve"> 4.37,9</t>
  </si>
  <si>
    <t xml:space="preserve">  55/2</t>
  </si>
  <si>
    <t>Jaanus/Tamm</t>
  </si>
  <si>
    <t xml:space="preserve"> 2.50,4</t>
  </si>
  <si>
    <t xml:space="preserve"> 1.31,4</t>
  </si>
  <si>
    <t xml:space="preserve"> 4.37,1</t>
  </si>
  <si>
    <t>Poder/Trave</t>
  </si>
  <si>
    <t xml:space="preserve"> 1.32,0</t>
  </si>
  <si>
    <t xml:space="preserve">  52/5</t>
  </si>
  <si>
    <t xml:space="preserve">  55/5</t>
  </si>
  <si>
    <t xml:space="preserve"> 2.52,3</t>
  </si>
  <si>
    <t xml:space="preserve"> 4.42,6</t>
  </si>
  <si>
    <t xml:space="preserve"> 2.55,9</t>
  </si>
  <si>
    <t xml:space="preserve"> 1.28,0</t>
  </si>
  <si>
    <t xml:space="preserve">  54/24</t>
  </si>
  <si>
    <t xml:space="preserve"> 2.55,1</t>
  </si>
  <si>
    <t xml:space="preserve"> 1.31,8</t>
  </si>
  <si>
    <t xml:space="preserve"> 4.34,7</t>
  </si>
  <si>
    <t xml:space="preserve">  49/23</t>
  </si>
  <si>
    <t>Juhe/Kimber</t>
  </si>
  <si>
    <t xml:space="preserve"> 1.35,1</t>
  </si>
  <si>
    <t xml:space="preserve">  58/6</t>
  </si>
  <si>
    <t>Kivi/Riisberg</t>
  </si>
  <si>
    <t xml:space="preserve"> 2.59,7</t>
  </si>
  <si>
    <t xml:space="preserve"> 1.22,4</t>
  </si>
  <si>
    <t xml:space="preserve"> 4.44,0</t>
  </si>
  <si>
    <t xml:space="preserve">  64/10</t>
  </si>
  <si>
    <t>Nolvak/Ojaviir</t>
  </si>
  <si>
    <t xml:space="preserve"> 2.55,5</t>
  </si>
  <si>
    <t xml:space="preserve"> 1.30,3</t>
  </si>
  <si>
    <t xml:space="preserve"> 4.40,5</t>
  </si>
  <si>
    <t>Priilinn/Priilinn</t>
  </si>
  <si>
    <t xml:space="preserve"> 3.00,4</t>
  </si>
  <si>
    <t xml:space="preserve">  37/1</t>
  </si>
  <si>
    <t xml:space="preserve">  62/3</t>
  </si>
  <si>
    <t xml:space="preserve"> 1.27,9</t>
  </si>
  <si>
    <t xml:space="preserve">  69/11</t>
  </si>
  <si>
    <t xml:space="preserve"> 2.53,7</t>
  </si>
  <si>
    <t xml:space="preserve"> 1.25,1</t>
  </si>
  <si>
    <t xml:space="preserve">  70/26</t>
  </si>
  <si>
    <t>Auendorf/Haav</t>
  </si>
  <si>
    <t xml:space="preserve"> 1.29,2</t>
  </si>
  <si>
    <t xml:space="preserve">  65/7</t>
  </si>
  <si>
    <t>Taal/Kallasmaa</t>
  </si>
  <si>
    <t xml:space="preserve"> 2.56,6</t>
  </si>
  <si>
    <t xml:space="preserve"> 1.24,9</t>
  </si>
  <si>
    <t xml:space="preserve"> 4.49,3</t>
  </si>
  <si>
    <t xml:space="preserve">  40/2</t>
  </si>
  <si>
    <t xml:space="preserve"> 2.57,2</t>
  </si>
  <si>
    <t xml:space="preserve"> 1.25,2</t>
  </si>
  <si>
    <t xml:space="preserve"> 4.49,8</t>
  </si>
  <si>
    <t xml:space="preserve">  42/3</t>
  </si>
  <si>
    <t xml:space="preserve"> 2.48,5</t>
  </si>
  <si>
    <t xml:space="preserve"> 4.58,1</t>
  </si>
  <si>
    <t xml:space="preserve">  45/7</t>
  </si>
  <si>
    <t>Reisin/Luhaäär</t>
  </si>
  <si>
    <t xml:space="preserve"> 2.57,1</t>
  </si>
  <si>
    <t xml:space="preserve"> 4.48,3</t>
  </si>
  <si>
    <t xml:space="preserve">  66/25</t>
  </si>
  <si>
    <t xml:space="preserve"> 2.57,0</t>
  </si>
  <si>
    <t xml:space="preserve"> 4.52,8</t>
  </si>
  <si>
    <t xml:space="preserve">  71/7</t>
  </si>
  <si>
    <t xml:space="preserve"> 2.58,5</t>
  </si>
  <si>
    <t xml:space="preserve"> 1.24,5</t>
  </si>
  <si>
    <t xml:space="preserve"> 4.59,1</t>
  </si>
  <si>
    <t xml:space="preserve">  36/9</t>
  </si>
  <si>
    <t xml:space="preserve">  76/12</t>
  </si>
  <si>
    <t>Siilmann/Polberg</t>
  </si>
  <si>
    <t xml:space="preserve"> 3.01,7</t>
  </si>
  <si>
    <t xml:space="preserve"> 1.31,2</t>
  </si>
  <si>
    <t xml:space="preserve"> 4.55,9</t>
  </si>
  <si>
    <t xml:space="preserve">  73/28</t>
  </si>
  <si>
    <t xml:space="preserve"> 3.03,5</t>
  </si>
  <si>
    <t xml:space="preserve"> 1.31,1</t>
  </si>
  <si>
    <t xml:space="preserve"> 4.55,1</t>
  </si>
  <si>
    <t xml:space="preserve">  72/27</t>
  </si>
  <si>
    <t>Kallas/Asu</t>
  </si>
  <si>
    <t xml:space="preserve"> 2.57,8</t>
  </si>
  <si>
    <t xml:space="preserve"> 1.33,0</t>
  </si>
  <si>
    <t xml:space="preserve"> 5.06,5</t>
  </si>
  <si>
    <t xml:space="preserve">  70/8</t>
  </si>
  <si>
    <t xml:space="preserve">  78/8</t>
  </si>
  <si>
    <t xml:space="preserve"> 3.08,7</t>
  </si>
  <si>
    <t xml:space="preserve"> 3.03,9</t>
  </si>
  <si>
    <t xml:space="preserve"> 1.32,7</t>
  </si>
  <si>
    <t xml:space="preserve"> 5.09,3</t>
  </si>
  <si>
    <t xml:space="preserve"> 1.34,2</t>
  </si>
  <si>
    <t xml:space="preserve"> 5.12,5</t>
  </si>
  <si>
    <t xml:space="preserve">  80/9</t>
  </si>
  <si>
    <t xml:space="preserve"> 3.09,2</t>
  </si>
  <si>
    <t xml:space="preserve"> 1.32,9</t>
  </si>
  <si>
    <t xml:space="preserve"> 5.13,7</t>
  </si>
  <si>
    <t xml:space="preserve"> 5.05,1</t>
  </si>
  <si>
    <t xml:space="preserve">  77/5</t>
  </si>
  <si>
    <t>Jürisaar/Joerand</t>
  </si>
  <si>
    <t xml:space="preserve"> 3.26,1</t>
  </si>
  <si>
    <t xml:space="preserve"> 5.35,5</t>
  </si>
  <si>
    <t>Elfenbein/Udusalu</t>
  </si>
  <si>
    <t xml:space="preserve"> 6.40,0</t>
  </si>
  <si>
    <t xml:space="preserve"> 5.12,7</t>
  </si>
  <si>
    <t xml:space="preserve">  83/5</t>
  </si>
  <si>
    <t>Klaus/Udusalu</t>
  </si>
  <si>
    <t>Jaago/Kantsik</t>
  </si>
  <si>
    <t>Pollumäe/Kuutok</t>
  </si>
  <si>
    <t>ROOLIVÖIM</t>
  </si>
  <si>
    <t>Kuuba/Kuuba</t>
  </si>
  <si>
    <t>POOLTELG</t>
  </si>
  <si>
    <t xml:space="preserve">  24</t>
  </si>
  <si>
    <t xml:space="preserve">  88</t>
  </si>
  <si>
    <t xml:space="preserve">  62</t>
  </si>
  <si>
    <t xml:space="preserve">  34</t>
  </si>
  <si>
    <t xml:space="preserve">  67</t>
  </si>
  <si>
    <t>Started    9 /  Finished    6</t>
  </si>
  <si>
    <t>Started    5 /  Finished    4</t>
  </si>
  <si>
    <t xml:space="preserve">  63</t>
  </si>
  <si>
    <t xml:space="preserve"> 17 Pank/Lillemets</t>
  </si>
  <si>
    <t xml:space="preserve"> 18 Arula/Laurits</t>
  </si>
  <si>
    <t xml:space="preserve"> 24 Kangro/Kangro</t>
  </si>
  <si>
    <t xml:space="preserve"> 38 Eespakk/Eespakk</t>
  </si>
  <si>
    <t xml:space="preserve">  71.26 km/h</t>
  </si>
  <si>
    <t xml:space="preserve">  61.02 km/h</t>
  </si>
  <si>
    <t xml:space="preserve">  52/9</t>
  </si>
  <si>
    <t xml:space="preserve">  55/6</t>
  </si>
  <si>
    <t xml:space="preserve">  75/6</t>
  </si>
  <si>
    <t xml:space="preserve">  81/5</t>
  </si>
  <si>
    <t xml:space="preserve">  76/8</t>
  </si>
  <si>
    <t xml:space="preserve">  79/8</t>
  </si>
  <si>
    <t>Laaser/Luhaväli</t>
  </si>
  <si>
    <t xml:space="preserve">  77/8</t>
  </si>
  <si>
    <t xml:space="preserve">  80/7</t>
  </si>
  <si>
    <t xml:space="preserve">  83/10</t>
  </si>
  <si>
    <t xml:space="preserve">  17/6</t>
  </si>
  <si>
    <t>Evestus/Iva</t>
  </si>
  <si>
    <t>DIFFER</t>
  </si>
  <si>
    <t>Enula/Tammoja</t>
  </si>
  <si>
    <t>Tonsau/Sillaste</t>
  </si>
  <si>
    <t>Parbo/Hell</t>
  </si>
  <si>
    <t>Tammoja/Tammoja</t>
  </si>
  <si>
    <t>Lee/Nommik</t>
  </si>
  <si>
    <t>Aava/Peegel</t>
  </si>
  <si>
    <t xml:space="preserve">  24/6</t>
  </si>
  <si>
    <t>Kikkatalo/Umbleja</t>
  </si>
  <si>
    <t xml:space="preserve">  68/6</t>
  </si>
  <si>
    <t>Soidla/Raidma</t>
  </si>
  <si>
    <t>Rainer Umbleja</t>
  </si>
  <si>
    <t>BMW 318TI</t>
  </si>
  <si>
    <t>Tarmo Lee</t>
  </si>
  <si>
    <t>10:06</t>
  </si>
  <si>
    <t>Jannes</t>
  </si>
  <si>
    <t>Kristjan Peegel</t>
  </si>
  <si>
    <t>BMW 330I</t>
  </si>
  <si>
    <t>Eva.Lota Eespakk</t>
  </si>
  <si>
    <t>Marek Tammoja</t>
  </si>
  <si>
    <t>Tiina Ehrbach</t>
  </si>
  <si>
    <t>SK Vilgasralli</t>
  </si>
  <si>
    <t>AZLK 2140</t>
  </si>
  <si>
    <t>Maria Trave</t>
  </si>
  <si>
    <t>BMW 318I</t>
  </si>
  <si>
    <t>Auendorf/Lessuk</t>
  </si>
  <si>
    <t>Arula/Laurits</t>
  </si>
  <si>
    <t>Korgesaar/Korgesaar</t>
  </si>
  <si>
    <t>Lepp/Koppel</t>
  </si>
  <si>
    <t>Tinno/Vilu</t>
  </si>
  <si>
    <t>Toim/Pirnipuu</t>
  </si>
  <si>
    <t>Kaasik/Mägi</t>
  </si>
  <si>
    <t>Lepp/Lepp</t>
  </si>
  <si>
    <t>Tammel/Tammel</t>
  </si>
  <si>
    <t>Pleshanov/Shirokova</t>
  </si>
  <si>
    <t>Jakobi/Jakobi</t>
  </si>
  <si>
    <t>Matikainen/Gutmann</t>
  </si>
  <si>
    <t>Roop/Tobias</t>
  </si>
  <si>
    <t>Märtson/Pukk</t>
  </si>
  <si>
    <t>ELEKTER</t>
  </si>
  <si>
    <t>KÄIGUKAST</t>
  </si>
  <si>
    <t xml:space="preserve">  29</t>
  </si>
  <si>
    <t>SIDUR</t>
  </si>
  <si>
    <t>MOOTOR</t>
  </si>
  <si>
    <t xml:space="preserve">   5/1</t>
  </si>
  <si>
    <t xml:space="preserve">  25</t>
  </si>
  <si>
    <t xml:space="preserve">  23</t>
  </si>
  <si>
    <t xml:space="preserve">  36</t>
  </si>
  <si>
    <t xml:space="preserve">  20</t>
  </si>
  <si>
    <t xml:space="preserve">  22</t>
  </si>
  <si>
    <t>Results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</si>
  <si>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</si>
  <si>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</si>
  <si>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</si>
  <si>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</si>
  <si>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</si>
  <si>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</si>
  <si>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</si>
  <si>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</si>
  <si>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</si>
  <si>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</si>
  <si>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</si>
  <si>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</si>
  <si>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</si>
  <si>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</si>
  <si>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</si>
  <si>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</si>
  <si>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</si>
  <si>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</si>
  <si>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</si>
  <si>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</si>
  <si>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</si>
  <si>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</si>
  <si>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</si>
  <si>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</si>
  <si>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</si>
  <si>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</si>
  <si>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</si>
  <si>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</si>
  <si>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</si>
  <si>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</si>
  <si>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</si>
  <si>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</si>
  <si>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</si>
  <si>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</si>
  <si>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 xml:space="preserve">  1.</t>
  </si>
  <si>
    <t>SPO</t>
  </si>
  <si>
    <t>EST</t>
  </si>
  <si>
    <t xml:space="preserve">  2.</t>
  </si>
  <si>
    <t xml:space="preserve">  3.</t>
  </si>
  <si>
    <t xml:space="preserve">  4.</t>
  </si>
  <si>
    <t>BTR Racing</t>
  </si>
  <si>
    <t xml:space="preserve">  5.</t>
  </si>
  <si>
    <t xml:space="preserve">  6.</t>
  </si>
  <si>
    <t xml:space="preserve">  7.</t>
  </si>
  <si>
    <t>4WD</t>
  </si>
  <si>
    <t xml:space="preserve">  8.</t>
  </si>
  <si>
    <t xml:space="preserve">  9.</t>
  </si>
  <si>
    <t xml:space="preserve"> 10.</t>
  </si>
  <si>
    <t>2WV</t>
  </si>
  <si>
    <t>2WS</t>
  </si>
  <si>
    <t>J18</t>
  </si>
  <si>
    <t>BMW 325</t>
  </si>
  <si>
    <t>MLL</t>
  </si>
  <si>
    <t>AZLK 412</t>
  </si>
  <si>
    <t>2WN</t>
  </si>
  <si>
    <t>SU</t>
  </si>
  <si>
    <t>J16</t>
  </si>
  <si>
    <t>BMW 320</t>
  </si>
  <si>
    <t>Osa2 karistus</t>
  </si>
  <si>
    <t>Osa3 karistus</t>
  </si>
  <si>
    <t>Osa4 karistus</t>
  </si>
  <si>
    <t xml:space="preserve">  1/1</t>
  </si>
  <si>
    <t xml:space="preserve">   1/1</t>
  </si>
  <si>
    <t>+ 0.00,0</t>
  </si>
  <si>
    <t xml:space="preserve">   2/2</t>
  </si>
  <si>
    <t>LK1</t>
  </si>
  <si>
    <t>LK4</t>
  </si>
  <si>
    <t>LK6</t>
  </si>
  <si>
    <t>LK5</t>
  </si>
  <si>
    <t>LK2</t>
  </si>
  <si>
    <t>LK3</t>
  </si>
  <si>
    <t>LK8</t>
  </si>
  <si>
    <t>LK7</t>
  </si>
  <si>
    <t xml:space="preserve"> 0.10</t>
  </si>
  <si>
    <t>BMW 316</t>
  </si>
  <si>
    <t>BMW 323</t>
  </si>
  <si>
    <t>TEHNILINE</t>
  </si>
  <si>
    <t>VAZ 2105</t>
  </si>
  <si>
    <t>VAZ 2107</t>
  </si>
  <si>
    <t>BMW 325I</t>
  </si>
  <si>
    <t>VAZ 2106</t>
  </si>
  <si>
    <t>00</t>
  </si>
  <si>
    <t xml:space="preserve">  2/2</t>
  </si>
  <si>
    <t xml:space="preserve">  3/3</t>
  </si>
  <si>
    <t xml:space="preserve">  17</t>
  </si>
  <si>
    <t xml:space="preserve">   3/3</t>
  </si>
  <si>
    <t xml:space="preserve">   4/4</t>
  </si>
  <si>
    <t>Osa1 karistus</t>
  </si>
  <si>
    <t>LK9</t>
  </si>
  <si>
    <t>LK10</t>
  </si>
  <si>
    <t>LK11</t>
  </si>
  <si>
    <t>10:15</t>
  </si>
  <si>
    <t>10:16</t>
  </si>
  <si>
    <t>10:17</t>
  </si>
  <si>
    <t>10:19</t>
  </si>
  <si>
    <t xml:space="preserve"> 11.</t>
  </si>
  <si>
    <t>10:20</t>
  </si>
  <si>
    <t xml:space="preserve"> 12.</t>
  </si>
  <si>
    <t>10:21</t>
  </si>
  <si>
    <t xml:space="preserve"> 13.</t>
  </si>
  <si>
    <t>10:22</t>
  </si>
  <si>
    <t xml:space="preserve"> 14.</t>
  </si>
  <si>
    <t>10:23</t>
  </si>
  <si>
    <t xml:space="preserve"> 15.</t>
  </si>
  <si>
    <t>10:24</t>
  </si>
  <si>
    <t xml:space="preserve"> 16.</t>
  </si>
  <si>
    <t>10:25</t>
  </si>
  <si>
    <t xml:space="preserve"> 17.</t>
  </si>
  <si>
    <t>10:26</t>
  </si>
  <si>
    <t xml:space="preserve"> 18.</t>
  </si>
  <si>
    <t>10:27</t>
  </si>
  <si>
    <t xml:space="preserve"> 19.</t>
  </si>
  <si>
    <t>10:28</t>
  </si>
  <si>
    <t xml:space="preserve"> 20.</t>
  </si>
  <si>
    <t>10:29</t>
  </si>
  <si>
    <t xml:space="preserve"> 21.</t>
  </si>
  <si>
    <t>10:30</t>
  </si>
  <si>
    <t xml:space="preserve"> 22.</t>
  </si>
  <si>
    <t>10:31</t>
  </si>
  <si>
    <t xml:space="preserve"> 23.</t>
  </si>
  <si>
    <t>10:32</t>
  </si>
  <si>
    <t xml:space="preserve"> 24.</t>
  </si>
  <si>
    <t>10:33</t>
  </si>
  <si>
    <t xml:space="preserve"> 25.</t>
  </si>
  <si>
    <t>10:34</t>
  </si>
  <si>
    <t xml:space="preserve"> 26.</t>
  </si>
  <si>
    <t>10:35</t>
  </si>
  <si>
    <t xml:space="preserve"> 27.</t>
  </si>
  <si>
    <t>10:36</t>
  </si>
  <si>
    <t xml:space="preserve"> 28.</t>
  </si>
  <si>
    <t>10:37</t>
  </si>
  <si>
    <t xml:space="preserve"> 29.</t>
  </si>
  <si>
    <t>10:38</t>
  </si>
  <si>
    <t xml:space="preserve"> 30.</t>
  </si>
  <si>
    <t>10:39</t>
  </si>
  <si>
    <t xml:space="preserve"> 31.</t>
  </si>
  <si>
    <t>10:40</t>
  </si>
  <si>
    <t xml:space="preserve"> 32.</t>
  </si>
  <si>
    <t>10:41</t>
  </si>
  <si>
    <t xml:space="preserve"> 33.</t>
  </si>
  <si>
    <t>10:42</t>
  </si>
  <si>
    <t xml:space="preserve"> 34.</t>
  </si>
  <si>
    <t>10:43</t>
  </si>
  <si>
    <t xml:space="preserve"> 35.</t>
  </si>
  <si>
    <t>10:44</t>
  </si>
  <si>
    <t xml:space="preserve"> 36.</t>
  </si>
  <si>
    <t>10:45</t>
  </si>
  <si>
    <t xml:space="preserve"> 37.</t>
  </si>
  <si>
    <t>10:46</t>
  </si>
  <si>
    <t xml:space="preserve"> 38.</t>
  </si>
  <si>
    <t>10:47</t>
  </si>
  <si>
    <t xml:space="preserve"> 39.</t>
  </si>
  <si>
    <t>10:48</t>
  </si>
  <si>
    <t xml:space="preserve"> 40.</t>
  </si>
  <si>
    <t>10:49</t>
  </si>
  <si>
    <t xml:space="preserve"> 41.</t>
  </si>
  <si>
    <t>10:50</t>
  </si>
  <si>
    <t xml:space="preserve"> 42.</t>
  </si>
  <si>
    <t>10:51</t>
  </si>
  <si>
    <t xml:space="preserve"> 43.</t>
  </si>
  <si>
    <t>10:52</t>
  </si>
  <si>
    <t xml:space="preserve"> 44.</t>
  </si>
  <si>
    <t>10:53</t>
  </si>
  <si>
    <t xml:space="preserve"> 45.</t>
  </si>
  <si>
    <t>10:54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</si>
  <si>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</si>
  <si>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</si>
  <si>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</si>
  <si>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</si>
  <si>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</si>
  <si>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</si>
  <si>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</si>
  <si>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</si>
  <si>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</si>
  <si>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>CMK RACING TEAM</t>
  </si>
  <si>
    <t>KTP Rally Team</t>
  </si>
  <si>
    <t>1 min. hiljem</t>
  </si>
  <si>
    <t>Kangro/Kangro</t>
  </si>
  <si>
    <t>Haiba/Rillo</t>
  </si>
  <si>
    <t>Borunov/Karino</t>
  </si>
  <si>
    <t>Valdmann/Loitjärv</t>
  </si>
  <si>
    <t>Mäe/Volmsen</t>
  </si>
  <si>
    <t>Reimal/Reimal</t>
  </si>
  <si>
    <t>Ilistom/Sulu</t>
  </si>
  <si>
    <t>Tanning/Jaakma</t>
  </si>
  <si>
    <t>Robert Kikkatalo</t>
  </si>
  <si>
    <t>Vilsport Klubi MTÜ</t>
  </si>
  <si>
    <t>Mitsubishi Colt</t>
  </si>
  <si>
    <t>Marten Poder</t>
  </si>
  <si>
    <t>Vändra TSK</t>
  </si>
  <si>
    <t>Honda Civic</t>
  </si>
  <si>
    <t>Thule Motorsport</t>
  </si>
  <si>
    <t>Honda CRX</t>
  </si>
  <si>
    <t>Kristofer Märtson</t>
  </si>
  <si>
    <t>Ilmar Pukk</t>
  </si>
  <si>
    <t>Virtsu vabaaja selts</t>
  </si>
  <si>
    <t>Eerik Pank</t>
  </si>
  <si>
    <t>Jaspar Vaher</t>
  </si>
  <si>
    <t>Avo Vaher</t>
  </si>
  <si>
    <t>Kadrina Hobiklubi</t>
  </si>
  <si>
    <t>Egert Auendorf</t>
  </si>
  <si>
    <t>Auendorf Racing</t>
  </si>
  <si>
    <t>10:00</t>
  </si>
  <si>
    <t>Tommy Toim</t>
  </si>
  <si>
    <t>Taavi Pirnipuu</t>
  </si>
  <si>
    <t>Toyota Corolla</t>
  </si>
  <si>
    <t>10:01</t>
  </si>
  <si>
    <t>10:02</t>
  </si>
  <si>
    <t>Magnar Arula</t>
  </si>
  <si>
    <t>Ragnar Laurits</t>
  </si>
  <si>
    <t>Honda Civic Type R</t>
  </si>
  <si>
    <t>10:03</t>
  </si>
  <si>
    <t>Pranko Korgesaar</t>
  </si>
  <si>
    <t>Priit Korgesaar</t>
  </si>
  <si>
    <t>10:04</t>
  </si>
  <si>
    <t>Markus Haiba</t>
  </si>
  <si>
    <t>Marti Rillo</t>
  </si>
  <si>
    <t>Veostar</t>
  </si>
  <si>
    <t>10:05</t>
  </si>
  <si>
    <t>Henri Pihel</t>
  </si>
  <si>
    <t>Mitsubishi Lancer EVO</t>
  </si>
  <si>
    <t>10:07</t>
  </si>
  <si>
    <t>10:08</t>
  </si>
  <si>
    <t>10:09</t>
  </si>
  <si>
    <t>10:10</t>
  </si>
  <si>
    <t>Antti Kangro</t>
  </si>
  <si>
    <t>Avo Kangro</t>
  </si>
  <si>
    <t>Oilterm</t>
  </si>
  <si>
    <t>10:11</t>
  </si>
  <si>
    <t>10:12</t>
  </si>
  <si>
    <t>10:13</t>
  </si>
  <si>
    <t>10:14</t>
  </si>
  <si>
    <t>Daniel Ling</t>
  </si>
  <si>
    <t>Madis Kümmel</t>
  </si>
  <si>
    <t>Sassi Garaaz</t>
  </si>
  <si>
    <t>Hannes Kasak</t>
  </si>
  <si>
    <t>Argo Kangro</t>
  </si>
  <si>
    <t>VW Golf</t>
  </si>
  <si>
    <t>Tauri Nogu</t>
  </si>
  <si>
    <t>Priit Nogu</t>
  </si>
  <si>
    <t>Rudolf Uusneem</t>
  </si>
  <si>
    <t>Hiiumaa RK</t>
  </si>
  <si>
    <t>Raul Aava</t>
  </si>
  <si>
    <t>Kiired ja Olised</t>
  </si>
  <si>
    <t>Mihhail Borunov</t>
  </si>
  <si>
    <t>Karol Karino</t>
  </si>
  <si>
    <t>Geilo Valdmann</t>
  </si>
  <si>
    <t>Mart Loitjärv</t>
  </si>
  <si>
    <t>Juuru Tehnikaklubi</t>
  </si>
  <si>
    <t>Ivar Burmeister</t>
  </si>
  <si>
    <t>Märjamaaa Rally Team</t>
  </si>
  <si>
    <t>Marko Eespakk</t>
  </si>
  <si>
    <t>Seat Ibiza</t>
  </si>
  <si>
    <t>Kalmer Kase</t>
  </si>
  <si>
    <t>Erki Auendorf</t>
  </si>
  <si>
    <t>Johann Lessuk</t>
  </si>
  <si>
    <t>Urmo Kaasik</t>
  </si>
  <si>
    <t>Ingvar Mägi</t>
  </si>
  <si>
    <t>Subaru Impreza</t>
  </si>
  <si>
    <t>Rainer Tuberik</t>
  </si>
  <si>
    <t>Maria Roop</t>
  </si>
  <si>
    <t>Jaanus Tobias</t>
  </si>
  <si>
    <t>Egert Jakobi</t>
  </si>
  <si>
    <t>Bruno Jakobi</t>
  </si>
  <si>
    <t>Joosep Mäe</t>
  </si>
  <si>
    <t>Mikk Volmsen</t>
  </si>
  <si>
    <t>Audi A3</t>
  </si>
  <si>
    <t>Kaido Saul</t>
  </si>
  <si>
    <t>KR Racing</t>
  </si>
  <si>
    <t>Aira Lepp</t>
  </si>
  <si>
    <t>Ain Lepp</t>
  </si>
  <si>
    <t>Nissan Sunny</t>
  </si>
  <si>
    <t>Heigo Tinno</t>
  </si>
  <si>
    <t>Veiko Vilu</t>
  </si>
  <si>
    <t>Aneta Lepp</t>
  </si>
  <si>
    <t>Neeme Koppel</t>
  </si>
  <si>
    <t>Elton Gutmann</t>
  </si>
  <si>
    <t>Janno Johanson</t>
  </si>
  <si>
    <t>Markus Tammoja</t>
  </si>
  <si>
    <t>Asko Meos</t>
  </si>
  <si>
    <t>Martin Taal</t>
  </si>
  <si>
    <t>VW Golf GTI</t>
  </si>
  <si>
    <t>Magnus Lepp</t>
  </si>
  <si>
    <t xml:space="preserve">  15/6</t>
  </si>
  <si>
    <t xml:space="preserve">  53/4</t>
  </si>
  <si>
    <t>Vaiko Järvela</t>
  </si>
  <si>
    <t>Martin Tanning</t>
  </si>
  <si>
    <t>Eigo Jaakma</t>
  </si>
  <si>
    <t>Tonu Nommik</t>
  </si>
  <si>
    <t>Ling/Kümmel</t>
  </si>
  <si>
    <t xml:space="preserve">  16/7</t>
  </si>
  <si>
    <t>Kasak/Kangro</t>
  </si>
  <si>
    <t>Eespakk/Eespakk</t>
  </si>
  <si>
    <t>Nogu/Nogu</t>
  </si>
  <si>
    <t>Vaher/Vaher</t>
  </si>
  <si>
    <t xml:space="preserve">   6/2</t>
  </si>
  <si>
    <t xml:space="preserve">  12/1</t>
  </si>
  <si>
    <t xml:space="preserve">  18/1</t>
  </si>
  <si>
    <t xml:space="preserve">  48/3</t>
  </si>
  <si>
    <t xml:space="preserve">  41/1</t>
  </si>
  <si>
    <t xml:space="preserve">  51/4</t>
  </si>
  <si>
    <t xml:space="preserve"> 4.25,4</t>
  </si>
  <si>
    <t xml:space="preserve"> 4.24,7</t>
  </si>
  <si>
    <t xml:space="preserve">  12/4</t>
  </si>
  <si>
    <t xml:space="preserve"> 4.30,6</t>
  </si>
  <si>
    <t xml:space="preserve"> 4.38,0</t>
  </si>
  <si>
    <t xml:space="preserve">   8/1</t>
  </si>
  <si>
    <t xml:space="preserve">  10/2</t>
  </si>
  <si>
    <t xml:space="preserve">  13/4</t>
  </si>
  <si>
    <t xml:space="preserve">  43/3</t>
  </si>
  <si>
    <t xml:space="preserve">  45/2</t>
  </si>
  <si>
    <t xml:space="preserve"> 4.51,2</t>
  </si>
  <si>
    <t xml:space="preserve">  36/2</t>
  </si>
  <si>
    <t xml:space="preserve">  4/4</t>
  </si>
  <si>
    <t xml:space="preserve"> 4.11,9</t>
  </si>
  <si>
    <t xml:space="preserve">  13/5</t>
  </si>
  <si>
    <t xml:space="preserve">  27/7</t>
  </si>
  <si>
    <t xml:space="preserve"> 4.28,9</t>
  </si>
  <si>
    <t xml:space="preserve">   7/5</t>
  </si>
  <si>
    <t xml:space="preserve">  22/11</t>
  </si>
  <si>
    <t xml:space="preserve">  32/8</t>
  </si>
  <si>
    <t xml:space="preserve">  18</t>
  </si>
  <si>
    <t xml:space="preserve">  35</t>
  </si>
  <si>
    <t xml:space="preserve">  60</t>
  </si>
  <si>
    <t>AKP6A</t>
  </si>
  <si>
    <t xml:space="preserve">  64.92 km/h</t>
  </si>
  <si>
    <t>LK6F</t>
  </si>
  <si>
    <t xml:space="preserve">  69</t>
  </si>
  <si>
    <t xml:space="preserve">  38</t>
  </si>
  <si>
    <t>Oliver Enula</t>
  </si>
  <si>
    <t>Peeter Tammoja</t>
  </si>
  <si>
    <t>Randel.Erik Evestus</t>
  </si>
  <si>
    <t>Indrek Iva</t>
  </si>
  <si>
    <t>Madis Laaser</t>
  </si>
  <si>
    <t>Roland Luhaväli</t>
  </si>
  <si>
    <t>Rainis Raidma</t>
  </si>
  <si>
    <t>Karl Saanküll</t>
  </si>
  <si>
    <t>Kadri Vahur</t>
  </si>
  <si>
    <t>Raimo Lillemets</t>
  </si>
  <si>
    <t>Alo Vahtmäe</t>
  </si>
  <si>
    <t>Kristjan Vidder</t>
  </si>
  <si>
    <t>Sander Kütt</t>
  </si>
  <si>
    <t>Priit Mäemurd</t>
  </si>
  <si>
    <t>BMW 325TI</t>
  </si>
  <si>
    <t>Toomas Klemmer</t>
  </si>
  <si>
    <t>Kaili Klemmer</t>
  </si>
  <si>
    <t>BMW 323I</t>
  </si>
  <si>
    <t>Kristjan Hansson</t>
  </si>
  <si>
    <t>Märt Saanküll</t>
  </si>
  <si>
    <t>Igor Traut</t>
  </si>
  <si>
    <t>Aldo Sander</t>
  </si>
  <si>
    <t>Edy Murumägi</t>
  </si>
  <si>
    <t>Martin Ottis</t>
  </si>
  <si>
    <t>Rait Kilter</t>
  </si>
  <si>
    <t>Lada Samara</t>
  </si>
  <si>
    <t>Hellar Sile</t>
  </si>
  <si>
    <t>Jaan Hansen</t>
  </si>
  <si>
    <t>Derek Tedre</t>
  </si>
  <si>
    <t>Vändra Romuring</t>
  </si>
  <si>
    <t>Margus Sillaste</t>
  </si>
  <si>
    <t>Ragnar Tapver</t>
  </si>
  <si>
    <t>Mart Parbo</t>
  </si>
  <si>
    <t>Rivo Hell</t>
  </si>
  <si>
    <t>BMW 328I</t>
  </si>
  <si>
    <t>Eiko Kalme</t>
  </si>
  <si>
    <t>Künter Toomingas</t>
  </si>
  <si>
    <t>Martin Udusalu</t>
  </si>
  <si>
    <t>Toomas Tonsau</t>
  </si>
  <si>
    <t xml:space="preserve"> 4.12,3</t>
  </si>
  <si>
    <t xml:space="preserve"> 4.32,2</t>
  </si>
  <si>
    <t xml:space="preserve">  11/3</t>
  </si>
  <si>
    <t xml:space="preserve"> 4.14,5</t>
  </si>
  <si>
    <t>Semet/Aru</t>
  </si>
  <si>
    <t xml:space="preserve"> 4.15,8</t>
  </si>
  <si>
    <t xml:space="preserve">  16/6</t>
  </si>
  <si>
    <t xml:space="preserve"> 4.25,0</t>
  </si>
  <si>
    <t xml:space="preserve">  30/1</t>
  </si>
  <si>
    <t xml:space="preserve"> 4.36,4</t>
  </si>
  <si>
    <t xml:space="preserve">  24/13</t>
  </si>
  <si>
    <t xml:space="preserve"> 1.40,9</t>
  </si>
  <si>
    <t>Piipuu/Mägi</t>
  </si>
  <si>
    <t>Hansson/Kase</t>
  </si>
  <si>
    <t xml:space="preserve"> 4.42,1</t>
  </si>
  <si>
    <t xml:space="preserve">  23/12</t>
  </si>
  <si>
    <t>Saanküll/Traut</t>
  </si>
  <si>
    <t xml:space="preserve"> 4.24,8</t>
  </si>
  <si>
    <t>Johanson/Sander</t>
  </si>
  <si>
    <t>Pank/Lillemets</t>
  </si>
  <si>
    <t>Klemmer/Klemmer</t>
  </si>
  <si>
    <t xml:space="preserve"> 4.30,8</t>
  </si>
  <si>
    <t xml:space="preserve"> 4.36,8</t>
  </si>
  <si>
    <t>Ottis/Kilter</t>
  </si>
  <si>
    <t xml:space="preserve"> 4.45,9</t>
  </si>
  <si>
    <t>Meos/Sile</t>
  </si>
  <si>
    <t xml:space="preserve"> 1.46,8</t>
  </si>
  <si>
    <t xml:space="preserve"> 4.58,3</t>
  </si>
  <si>
    <t>Vidder/Kütt</t>
  </si>
  <si>
    <t>Kalme/Toomingas</t>
  </si>
  <si>
    <t xml:space="preserve"> 1.46,9</t>
  </si>
  <si>
    <t>Saul/Murumägi</t>
  </si>
  <si>
    <t>Saanküll/Vahur</t>
  </si>
  <si>
    <t xml:space="preserve"> 4.51,5</t>
  </si>
  <si>
    <t>Hansen/Tedre</t>
  </si>
  <si>
    <t xml:space="preserve"> 1.26,9</t>
  </si>
  <si>
    <t xml:space="preserve"> 1.31,7</t>
  </si>
  <si>
    <t xml:space="preserve"> 4.16,4</t>
  </si>
  <si>
    <t xml:space="preserve">   7/3</t>
  </si>
  <si>
    <t xml:space="preserve">   9/1</t>
  </si>
  <si>
    <t xml:space="preserve"> 1.35,5</t>
  </si>
  <si>
    <t xml:space="preserve"> 4.27,1</t>
  </si>
  <si>
    <t xml:space="preserve">  11/2</t>
  </si>
  <si>
    <t xml:space="preserve"> 1.37,1</t>
  </si>
  <si>
    <t xml:space="preserve">  17/8</t>
  </si>
  <si>
    <t xml:space="preserve"> 4.30,0</t>
  </si>
  <si>
    <t xml:space="preserve"> 4.40,2</t>
  </si>
  <si>
    <t xml:space="preserve">  10/6</t>
  </si>
  <si>
    <t xml:space="preserve">   8/4</t>
  </si>
  <si>
    <t xml:space="preserve"> 4.02,6</t>
  </si>
  <si>
    <t xml:space="preserve">  19/9</t>
  </si>
  <si>
    <t xml:space="preserve">  25/14</t>
  </si>
  <si>
    <t xml:space="preserve">  28/5</t>
  </si>
  <si>
    <t xml:space="preserve"> 4.17,9</t>
  </si>
  <si>
    <t xml:space="preserve">  27/15</t>
  </si>
  <si>
    <t xml:space="preserve"> 4.15,4</t>
  </si>
  <si>
    <t xml:space="preserve">  31/16</t>
  </si>
  <si>
    <t xml:space="preserve"> 4.21,4</t>
  </si>
  <si>
    <t xml:space="preserve">  38/19</t>
  </si>
  <si>
    <t xml:space="preserve">  35/18</t>
  </si>
  <si>
    <t xml:space="preserve">  50/2</t>
  </si>
  <si>
    <t xml:space="preserve"> 4.34,4</t>
  </si>
  <si>
    <t xml:space="preserve">  44/2</t>
  </si>
  <si>
    <t xml:space="preserve">  51/3</t>
  </si>
  <si>
    <t xml:space="preserve">  44/1</t>
  </si>
  <si>
    <t xml:space="preserve">  61/4</t>
  </si>
  <si>
    <t xml:space="preserve">   9/5</t>
  </si>
  <si>
    <t xml:space="preserve">  20/10</t>
  </si>
  <si>
    <t xml:space="preserve">  17/2</t>
  </si>
  <si>
    <t xml:space="preserve">  18/3</t>
  </si>
  <si>
    <t xml:space="preserve">  21/1</t>
  </si>
  <si>
    <t xml:space="preserve">  31/6</t>
  </si>
  <si>
    <t xml:space="preserve">  60/6</t>
  </si>
  <si>
    <t xml:space="preserve">  58/9</t>
  </si>
  <si>
    <t xml:space="preserve">  21/8</t>
  </si>
  <si>
    <t xml:space="preserve">  39/2</t>
  </si>
  <si>
    <t xml:space="preserve">  57/2</t>
  </si>
  <si>
    <t xml:space="preserve">  53/3</t>
  </si>
  <si>
    <t xml:space="preserve">  54/11</t>
  </si>
  <si>
    <t xml:space="preserve">  74/8</t>
  </si>
  <si>
    <t xml:space="preserve">  33/1</t>
  </si>
  <si>
    <t xml:space="preserve">  82/7</t>
  </si>
  <si>
    <t xml:space="preserve"> 3.06,0</t>
  </si>
  <si>
    <t xml:space="preserve"> 3.24,8</t>
  </si>
  <si>
    <t xml:space="preserve"> 3.29,0</t>
  </si>
  <si>
    <t xml:space="preserve">   4/1</t>
  </si>
  <si>
    <t xml:space="preserve">   7/1</t>
  </si>
  <si>
    <t xml:space="preserve">   5/4</t>
  </si>
  <si>
    <t xml:space="preserve">   4/3</t>
  </si>
  <si>
    <t xml:space="preserve">   5/2</t>
  </si>
  <si>
    <t xml:space="preserve"> 3.19,2</t>
  </si>
  <si>
    <t xml:space="preserve"> 3.10,6</t>
  </si>
  <si>
    <t xml:space="preserve"> 3.28,9</t>
  </si>
  <si>
    <t xml:space="preserve">  52/3</t>
  </si>
  <si>
    <t xml:space="preserve">  40/1</t>
  </si>
  <si>
    <t xml:space="preserve">  55/3</t>
  </si>
  <si>
    <t xml:space="preserve">  63/4</t>
  </si>
  <si>
    <t xml:space="preserve">  57/4</t>
  </si>
  <si>
    <t xml:space="preserve">  58/4</t>
  </si>
  <si>
    <t xml:space="preserve">  68/5</t>
  </si>
  <si>
    <t xml:space="preserve"> 3.50,9</t>
  </si>
  <si>
    <t xml:space="preserve">  69/5</t>
  </si>
  <si>
    <t xml:space="preserve">  75/7</t>
  </si>
  <si>
    <t xml:space="preserve">  33/7</t>
  </si>
  <si>
    <t xml:space="preserve"> 3.00,6</t>
  </si>
  <si>
    <t xml:space="preserve"> 3.13,5</t>
  </si>
  <si>
    <t xml:space="preserve">  5/1</t>
  </si>
  <si>
    <t xml:space="preserve"> 3.06,8</t>
  </si>
  <si>
    <t xml:space="preserve"> 3.18,6</t>
  </si>
  <si>
    <t xml:space="preserve">  20/2</t>
  </si>
  <si>
    <t xml:space="preserve">  19/6</t>
  </si>
  <si>
    <t xml:space="preserve">  35/2</t>
  </si>
  <si>
    <t xml:space="preserve">  48/1</t>
  </si>
  <si>
    <t xml:space="preserve">  46/4</t>
  </si>
  <si>
    <t xml:space="preserve">  51/5</t>
  </si>
  <si>
    <t xml:space="preserve">  57/3</t>
  </si>
  <si>
    <t xml:space="preserve">  67/4</t>
  </si>
  <si>
    <t xml:space="preserve"> 4.09,3</t>
  </si>
  <si>
    <t>LK12</t>
  </si>
  <si>
    <t xml:space="preserve">  53</t>
  </si>
  <si>
    <t xml:space="preserve">  39</t>
  </si>
  <si>
    <t>LK4F</t>
  </si>
  <si>
    <t xml:space="preserve">  90</t>
  </si>
  <si>
    <t xml:space="preserve">  58</t>
  </si>
  <si>
    <t xml:space="preserve">  89</t>
  </si>
  <si>
    <t>21.09.2019</t>
  </si>
  <si>
    <t>Nõva</t>
  </si>
  <si>
    <t>Romet Reimal</t>
  </si>
  <si>
    <t>Avo Reimal</t>
  </si>
  <si>
    <t>Peugeot 206</t>
  </si>
  <si>
    <t>Andre Juhe</t>
  </si>
  <si>
    <t>Veiko Kimber</t>
  </si>
  <si>
    <t>Alma Racing</t>
  </si>
  <si>
    <t>Cärolyn Soidla</t>
  </si>
  <si>
    <t>Jüri Jürisaar</t>
  </si>
  <si>
    <t>Margus Joerand</t>
  </si>
  <si>
    <t>Halinga Rally team</t>
  </si>
  <si>
    <t>Henri Haav</t>
  </si>
  <si>
    <t>Lauri Kotkas</t>
  </si>
  <si>
    <t>Hannes Nook</t>
  </si>
  <si>
    <t>Martin Vihmann</t>
  </si>
  <si>
    <t>Gert Aasmäe</t>
  </si>
  <si>
    <t>Vally Soopalu</t>
  </si>
  <si>
    <t>BTR RACING</t>
  </si>
  <si>
    <t>BMW 318IS</t>
  </si>
  <si>
    <t>BMW 320I</t>
  </si>
  <si>
    <t>Kristo Holtsmann</t>
  </si>
  <si>
    <t>Ardo Raidoja</t>
  </si>
  <si>
    <t>Martin Jaanus</t>
  </si>
  <si>
    <t>Martin Tamm</t>
  </si>
  <si>
    <t>Sander Klaus</t>
  </si>
  <si>
    <t>VAZ 21073</t>
  </si>
  <si>
    <t>Rauno Jüriado</t>
  </si>
  <si>
    <t>Hillar Roosileht</t>
  </si>
  <si>
    <t>Raido Uesson</t>
  </si>
  <si>
    <t>Mirek Matikainen</t>
  </si>
  <si>
    <t>VW golf GTI</t>
  </si>
  <si>
    <t>Keven Serbin</t>
  </si>
  <si>
    <t>Kristo Kruuser</t>
  </si>
  <si>
    <t>Priit Kruuser</t>
  </si>
  <si>
    <t>KKR Motosport</t>
  </si>
  <si>
    <t>Läänemaa rahvaralli 2019 U.Aava karikale</t>
  </si>
  <si>
    <t>Läänemaa rahvaralli U.Aava karikale</t>
  </si>
  <si>
    <t xml:space="preserve"> 55.</t>
  </si>
  <si>
    <t>Taavi Piipuu</t>
  </si>
  <si>
    <t>Oliver Mägi</t>
  </si>
  <si>
    <t>OT Racing</t>
  </si>
  <si>
    <t>10:55</t>
  </si>
  <si>
    <t xml:space="preserve"> 56.</t>
  </si>
  <si>
    <t>10:56</t>
  </si>
  <si>
    <t xml:space="preserve"> 57.</t>
  </si>
  <si>
    <t>Tikri Motorsport</t>
  </si>
  <si>
    <t>10:57</t>
  </si>
  <si>
    <t xml:space="preserve"> 58.</t>
  </si>
  <si>
    <t>10:58</t>
  </si>
  <si>
    <t xml:space="preserve"> 59.</t>
  </si>
  <si>
    <t>Aleksandr Semet</t>
  </si>
  <si>
    <t>Raiko Aru</t>
  </si>
  <si>
    <t>MRF Motorsport</t>
  </si>
  <si>
    <t>10:59</t>
  </si>
  <si>
    <t xml:space="preserve"> 60.</t>
  </si>
  <si>
    <t>11:00</t>
  </si>
  <si>
    <t xml:space="preserve"> 61.</t>
  </si>
  <si>
    <t>Ruslan Pleshanov</t>
  </si>
  <si>
    <t>Darja Shirokova</t>
  </si>
  <si>
    <t>Angelar Garage</t>
  </si>
  <si>
    <t>11:01</t>
  </si>
  <si>
    <t xml:space="preserve"> 62.</t>
  </si>
  <si>
    <t>Jürgen Jaago</t>
  </si>
  <si>
    <t>Kaupo Kantsik</t>
  </si>
  <si>
    <t>11:02</t>
  </si>
  <si>
    <t xml:space="preserve"> 63.</t>
  </si>
  <si>
    <t>Jaan Ilistom</t>
  </si>
  <si>
    <t>Aksel Sulu</t>
  </si>
  <si>
    <t>11:03</t>
  </si>
  <si>
    <t xml:space="preserve"> 64.</t>
  </si>
  <si>
    <t>11:04</t>
  </si>
  <si>
    <t xml:space="preserve"> 65.</t>
  </si>
  <si>
    <t>Tanel Jogi</t>
  </si>
  <si>
    <t>Rasmus Vaher</t>
  </si>
  <si>
    <t>11:05</t>
  </si>
  <si>
    <t xml:space="preserve"> 66.</t>
  </si>
  <si>
    <t>Kaido Märss</t>
  </si>
  <si>
    <t>Sander Kliss</t>
  </si>
  <si>
    <t>11:06</t>
  </si>
  <si>
    <t xml:space="preserve"> 67.</t>
  </si>
  <si>
    <t>Triinu Tammel</t>
  </si>
  <si>
    <t>Karoliina Tammel</t>
  </si>
  <si>
    <t>11:07</t>
  </si>
  <si>
    <t xml:space="preserve"> 68.</t>
  </si>
  <si>
    <t>Ats Nolvak</t>
  </si>
  <si>
    <t>Mairo Ojaviir</t>
  </si>
  <si>
    <t>VAZ 21063</t>
  </si>
  <si>
    <t>11:08</t>
  </si>
  <si>
    <t xml:space="preserve"> 69.</t>
  </si>
  <si>
    <t>Ivar Kallasmaa</t>
  </si>
  <si>
    <t>11:09</t>
  </si>
  <si>
    <t xml:space="preserve"> 70.</t>
  </si>
  <si>
    <t>11:10</t>
  </si>
  <si>
    <t xml:space="preserve"> 71.</t>
  </si>
  <si>
    <t>11:11</t>
  </si>
  <si>
    <t xml:space="preserve"> 72.</t>
  </si>
  <si>
    <t>Ken Liivrand</t>
  </si>
  <si>
    <t>Kristjan Seli</t>
  </si>
  <si>
    <t>11:12</t>
  </si>
  <si>
    <t xml:space="preserve"> 73.</t>
  </si>
  <si>
    <t>Alar Rosenberg</t>
  </si>
  <si>
    <t>11:13</t>
  </si>
  <si>
    <t xml:space="preserve"> 74.</t>
  </si>
  <si>
    <t>Priit Kallas</t>
  </si>
  <si>
    <t>Laura Asu</t>
  </si>
  <si>
    <t>11:14</t>
  </si>
  <si>
    <t xml:space="preserve"> 75.</t>
  </si>
  <si>
    <t>Andrek Pollumäe</t>
  </si>
  <si>
    <t>Alvar Kuutok</t>
  </si>
  <si>
    <t>BMW M3</t>
  </si>
  <si>
    <t>11:15</t>
  </si>
  <si>
    <t xml:space="preserve"> 76.</t>
  </si>
  <si>
    <t>Gunnar Heina</t>
  </si>
  <si>
    <t>11:16</t>
  </si>
  <si>
    <t xml:space="preserve"> 77.</t>
  </si>
  <si>
    <t>Marko Ringenberg</t>
  </si>
  <si>
    <t>Allar Heina</t>
  </si>
  <si>
    <t>CUEKS Racing</t>
  </si>
  <si>
    <t>11:17</t>
  </si>
  <si>
    <t xml:space="preserve"> 78.</t>
  </si>
  <si>
    <t>11:18</t>
  </si>
  <si>
    <t xml:space="preserve"> 79.</t>
  </si>
  <si>
    <t>Imre Vanik</t>
  </si>
  <si>
    <t>Monika Mäeste</t>
  </si>
  <si>
    <t>Vanik</t>
  </si>
  <si>
    <t>11:19</t>
  </si>
  <si>
    <t xml:space="preserve"> 80.</t>
  </si>
  <si>
    <t>Marko Siilmann</t>
  </si>
  <si>
    <t>Hedi Polberg</t>
  </si>
  <si>
    <t>11:20</t>
  </si>
  <si>
    <t xml:space="preserve"> 81.</t>
  </si>
  <si>
    <t>Norman Madiberg</t>
  </si>
  <si>
    <t>Jorh Läänerand</t>
  </si>
  <si>
    <t>BMW 330CI</t>
  </si>
  <si>
    <t>11:21</t>
  </si>
  <si>
    <t xml:space="preserve"> 82.</t>
  </si>
  <si>
    <t>Silver Suviste</t>
  </si>
  <si>
    <t>Marko Simkin</t>
  </si>
  <si>
    <t>BMW 323TI</t>
  </si>
  <si>
    <t>11:22</t>
  </si>
  <si>
    <t xml:space="preserve"> 83.</t>
  </si>
  <si>
    <t>Robin Pruul</t>
  </si>
  <si>
    <t>Rein Tikka</t>
  </si>
  <si>
    <t>11:23</t>
  </si>
  <si>
    <t xml:space="preserve"> 84.</t>
  </si>
  <si>
    <t>Ronald Reisin</t>
  </si>
  <si>
    <t>Karl Luhaäär</t>
  </si>
  <si>
    <t>AZ Racing</t>
  </si>
  <si>
    <t>VW Corrado</t>
  </si>
  <si>
    <t>11:24</t>
  </si>
  <si>
    <t xml:space="preserve"> 85.</t>
  </si>
  <si>
    <t>Gunnar Kuuba</t>
  </si>
  <si>
    <t>Erki Kuuba</t>
  </si>
  <si>
    <t>11:25</t>
  </si>
  <si>
    <t xml:space="preserve"> 86.</t>
  </si>
  <si>
    <t>Taavi Kivi</t>
  </si>
  <si>
    <t>Jaak Riisberg</t>
  </si>
  <si>
    <t>11:26</t>
  </si>
  <si>
    <t xml:space="preserve"> 87.</t>
  </si>
  <si>
    <t>11:27</t>
  </si>
  <si>
    <t xml:space="preserve"> 88.</t>
  </si>
  <si>
    <t>Kristen Priilinn</t>
  </si>
  <si>
    <t>Kristjan Priilinn</t>
  </si>
  <si>
    <t>KTP</t>
  </si>
  <si>
    <t>VAZ 21013</t>
  </si>
  <si>
    <t>11:28</t>
  </si>
  <si>
    <t xml:space="preserve"> 89.</t>
  </si>
  <si>
    <t>Ralf Elfenbein</t>
  </si>
  <si>
    <t>Markus Udusalu</t>
  </si>
  <si>
    <t>VAZ 2101</t>
  </si>
  <si>
    <t>11:29</t>
  </si>
  <si>
    <t xml:space="preserve">  1</t>
  </si>
  <si>
    <t>Kotkas/Nook</t>
  </si>
  <si>
    <t xml:space="preserve"> 2.21,2</t>
  </si>
  <si>
    <t xml:space="preserve"> 1.19,9</t>
  </si>
  <si>
    <t xml:space="preserve"> 2.21,1</t>
  </si>
  <si>
    <t xml:space="preserve"> 1.20,2</t>
  </si>
  <si>
    <t xml:space="preserve"> 3.52,0</t>
  </si>
  <si>
    <t>Pihel/Vihmann</t>
  </si>
  <si>
    <t xml:space="preserve"> 2.21,5</t>
  </si>
  <si>
    <t xml:space="preserve"> 1.19,7</t>
  </si>
  <si>
    <t xml:space="preserve"> 3.54,5</t>
  </si>
  <si>
    <t>Aasmäe/Soopalu</t>
  </si>
  <si>
    <t xml:space="preserve"> 2.24,2</t>
  </si>
  <si>
    <t xml:space="preserve"> 1.18,0</t>
  </si>
  <si>
    <t xml:space="preserve"> 4.03,4</t>
  </si>
  <si>
    <t xml:space="preserve">   2/1</t>
  </si>
  <si>
    <t xml:space="preserve"> 2.31,8</t>
  </si>
  <si>
    <t xml:space="preserve"> 1.20,3</t>
  </si>
  <si>
    <t xml:space="preserve"> 4.01,5</t>
  </si>
  <si>
    <t>Uusneem/Holtsmann</t>
  </si>
  <si>
    <t xml:space="preserve"> 2.32,6</t>
  </si>
  <si>
    <t xml:space="preserve"> 1.20,5</t>
  </si>
  <si>
    <t xml:space="preserve"> 4.04,6</t>
  </si>
  <si>
    <t xml:space="preserve"> 2.34,1</t>
  </si>
  <si>
    <t xml:space="preserve"> 1.19,8</t>
  </si>
  <si>
    <t xml:space="preserve"> 2.36,0</t>
  </si>
  <si>
    <t xml:space="preserve"> 1.21,2</t>
  </si>
  <si>
    <t xml:space="preserve"> 4.07,9</t>
  </si>
  <si>
    <t xml:space="preserve">  11/1</t>
  </si>
  <si>
    <t xml:space="preserve">  15/1</t>
  </si>
  <si>
    <t xml:space="preserve"> 2.34,3</t>
  </si>
  <si>
    <t xml:space="preserve"> 1.18,9</t>
  </si>
  <si>
    <t xml:space="preserve">  10/3</t>
  </si>
  <si>
    <t xml:space="preserve">   3/2</t>
  </si>
  <si>
    <t xml:space="preserve"> 2.33,5</t>
  </si>
  <si>
    <t xml:space="preserve"> 1.20,8</t>
  </si>
  <si>
    <t xml:space="preserve"> 4.11,4</t>
  </si>
  <si>
    <t xml:space="preserve">  12/3</t>
  </si>
  <si>
    <t>Tapver/Rosenberg</t>
  </si>
  <si>
    <t xml:space="preserve"> 2.37,5</t>
  </si>
  <si>
    <t xml:space="preserve"> 1.21,4</t>
  </si>
  <si>
    <t xml:space="preserve"> 4.07,4</t>
  </si>
  <si>
    <t xml:space="preserve"> 2.41,1</t>
  </si>
  <si>
    <t xml:space="preserve"> 1.17,9</t>
  </si>
  <si>
    <t xml:space="preserve"> 4.08,9</t>
  </si>
  <si>
    <t xml:space="preserve">  21/9</t>
  </si>
  <si>
    <t xml:space="preserve"> 2.38,8</t>
  </si>
  <si>
    <t xml:space="preserve"> 1.19,2</t>
  </si>
  <si>
    <t xml:space="preserve"> 4.11,0</t>
  </si>
  <si>
    <t xml:space="preserve">  17/7</t>
  </si>
  <si>
    <t xml:space="preserve"> 2.37,4</t>
  </si>
  <si>
    <t xml:space="preserve"> 1.21,7</t>
  </si>
  <si>
    <t xml:space="preserve"> 4.12,4</t>
  </si>
  <si>
    <t xml:space="preserve"> 1.21,6</t>
  </si>
  <si>
    <t xml:space="preserve"> 4.18,0</t>
  </si>
  <si>
    <t xml:space="preserve">  20/7</t>
  </si>
  <si>
    <t xml:space="preserve"> 2.37,6</t>
  </si>
  <si>
    <t xml:space="preserve"> 1.21,8</t>
  </si>
  <si>
    <t xml:space="preserve">  22/9</t>
  </si>
  <si>
    <t xml:space="preserve"> 2.41,5</t>
  </si>
  <si>
    <t xml:space="preserve"> 1.21,5</t>
  </si>
  <si>
    <t xml:space="preserve">  23/10</t>
  </si>
  <si>
    <t>Kruuser/Kruuser</t>
  </si>
  <si>
    <t xml:space="preserve"> 1.22,7</t>
  </si>
  <si>
    <t xml:space="preserve">  26/11</t>
  </si>
  <si>
    <t>Mäemurd/Vahtmäe</t>
  </si>
  <si>
    <t xml:space="preserve"> 2.39,8</t>
  </si>
  <si>
    <t xml:space="preserve"> 1.23,3</t>
  </si>
  <si>
    <t xml:space="preserve"> 4.17,2</t>
  </si>
  <si>
    <t xml:space="preserve">  19/8</t>
  </si>
  <si>
    <t xml:space="preserve">  28/13</t>
  </si>
  <si>
    <t xml:space="preserve"> 2.39,6</t>
  </si>
  <si>
    <t xml:space="preserve"> 1.23,7</t>
  </si>
  <si>
    <t xml:space="preserve"> 4.17,6</t>
  </si>
  <si>
    <t xml:space="preserve"> 2.45,4</t>
  </si>
  <si>
    <t>Serbin/Tamm</t>
  </si>
  <si>
    <t xml:space="preserve"> 2.41,8</t>
  </si>
  <si>
    <t xml:space="preserve"> 1.21,1</t>
  </si>
  <si>
    <t xml:space="preserve"> 4.19,3</t>
  </si>
  <si>
    <t xml:space="preserve">  24/3</t>
  </si>
  <si>
    <t xml:space="preserve">  26/4</t>
  </si>
  <si>
    <t>Ehrbach/Lepp</t>
  </si>
  <si>
    <t xml:space="preserve"> 2.37,2</t>
  </si>
  <si>
    <t xml:space="preserve"> 1.21,3</t>
  </si>
  <si>
    <t xml:space="preserve">  16/1</t>
  </si>
  <si>
    <t xml:space="preserve"> 2.41,3</t>
  </si>
  <si>
    <t xml:space="preserve"> 4.20,6</t>
  </si>
  <si>
    <t xml:space="preserve">  22/2</t>
  </si>
  <si>
    <t xml:space="preserve">  28/2</t>
  </si>
  <si>
    <t>Tuberik/Heina</t>
  </si>
  <si>
    <t xml:space="preserve"> 2.46,0</t>
  </si>
  <si>
    <t xml:space="preserve"> 1.23,2</t>
  </si>
  <si>
    <t xml:space="preserve">  35/13</t>
  </si>
  <si>
    <t xml:space="preserve">  27/12</t>
  </si>
  <si>
    <t xml:space="preserve"> 2.47,4</t>
  </si>
  <si>
    <t xml:space="preserve"> 4.20,0</t>
  </si>
  <si>
    <t xml:space="preserve">  40/16</t>
  </si>
  <si>
    <t>Ringenberg/Heina</t>
  </si>
  <si>
    <t xml:space="preserve"> 2.47,5</t>
  </si>
  <si>
    <t xml:space="preserve"> 1.23,9</t>
  </si>
  <si>
    <t xml:space="preserve">  41/17</t>
  </si>
  <si>
    <t xml:space="preserve">  31/14</t>
  </si>
  <si>
    <t>Järvela/Raidoja</t>
  </si>
  <si>
    <t xml:space="preserve"> 2.47,1</t>
  </si>
  <si>
    <t xml:space="preserve"> 1.24,3</t>
  </si>
  <si>
    <t xml:space="preserve"> 4.18,3</t>
  </si>
  <si>
    <t xml:space="preserve"> 2.22,1</t>
  </si>
  <si>
    <t xml:space="preserve"> 1.14,3</t>
  </si>
  <si>
    <t xml:space="preserve"> 3.40,2</t>
  </si>
  <si>
    <t xml:space="preserve"> 2.20,9</t>
  </si>
  <si>
    <t xml:space="preserve"> 1.15,8</t>
  </si>
  <si>
    <t xml:space="preserve"> 3.51,7</t>
  </si>
  <si>
    <t xml:space="preserve">   5/5</t>
  </si>
  <si>
    <t xml:space="preserve"> 2.26,3</t>
  </si>
  <si>
    <t xml:space="preserve"> 1.14,8</t>
  </si>
  <si>
    <t xml:space="preserve"> 3.50,1</t>
  </si>
  <si>
    <t xml:space="preserve"> 2.26,1</t>
  </si>
  <si>
    <t xml:space="preserve"> 1.14,0</t>
  </si>
  <si>
    <t xml:space="preserve"> 3.56,6</t>
  </si>
  <si>
    <t xml:space="preserve"> 2.35,2</t>
  </si>
  <si>
    <t xml:space="preserve"> 1.16,4</t>
  </si>
  <si>
    <t xml:space="preserve"> 4.01,9</t>
  </si>
  <si>
    <t xml:space="preserve"> 2.30,7</t>
  </si>
  <si>
    <t xml:space="preserve"> 1.14,7</t>
  </si>
  <si>
    <t xml:space="preserve"> 3.59,1</t>
  </si>
  <si>
    <t xml:space="preserve">   6/6</t>
  </si>
  <si>
    <t xml:space="preserve"> 2.34,4</t>
  </si>
  <si>
    <t xml:space="preserve"> 3.59,3</t>
  </si>
  <si>
    <t xml:space="preserve">  12/5</t>
  </si>
  <si>
    <t xml:space="preserve">   6/1</t>
  </si>
  <si>
    <t xml:space="preserve"> 2.29,2</t>
  </si>
  <si>
    <t xml:space="preserve"> 1.17,5</t>
  </si>
  <si>
    <t xml:space="preserve">  11/6</t>
  </si>
  <si>
    <t xml:space="preserve"> 2.37,7</t>
  </si>
  <si>
    <t xml:space="preserve"> 1.17,2</t>
  </si>
  <si>
    <t xml:space="preserve"> 4.01,6</t>
  </si>
  <si>
    <t xml:space="preserve">   8/2</t>
  </si>
  <si>
    <t xml:space="preserve">   8/3</t>
  </si>
  <si>
    <t xml:space="preserve"> 2.38,6</t>
  </si>
  <si>
    <t xml:space="preserve"> 4.10,4</t>
  </si>
  <si>
    <t xml:space="preserve">  18/4</t>
  </si>
  <si>
    <t xml:space="preserve"> 1.17,3</t>
  </si>
  <si>
    <t xml:space="preserve"> 4.01,1</t>
  </si>
  <si>
    <t xml:space="preserve">   9/3</t>
  </si>
  <si>
    <t xml:space="preserve">   7/2</t>
  </si>
  <si>
    <t xml:space="preserve"> 1.19,4</t>
  </si>
  <si>
    <t xml:space="preserve"> 4.13,4</t>
  </si>
  <si>
    <t xml:space="preserve">  17/1</t>
  </si>
  <si>
    <t xml:space="preserve"> 2.37,0</t>
  </si>
  <si>
    <t xml:space="preserve"> 1.17,8</t>
  </si>
  <si>
    <t xml:space="preserve">  11/4</t>
  </si>
  <si>
    <t xml:space="preserve"> 2.42,6</t>
  </si>
  <si>
    <t xml:space="preserve"> 4.12,9</t>
  </si>
  <si>
    <t xml:space="preserve">  18/8</t>
  </si>
  <si>
    <t xml:space="preserve"> 2.39,7</t>
  </si>
  <si>
    <t xml:space="preserve"> 1.18,5</t>
  </si>
  <si>
    <t xml:space="preserve"> 2.43,0</t>
  </si>
  <si>
    <t xml:space="preserve"> 1.18,6</t>
  </si>
  <si>
    <t xml:space="preserve"> 4.13,9</t>
  </si>
  <si>
    <t xml:space="preserve"> 4.25,1</t>
  </si>
  <si>
    <t xml:space="preserve">  15/7</t>
  </si>
  <si>
    <t xml:space="preserve">  23/11</t>
  </si>
  <si>
    <t xml:space="preserve">  33/16</t>
  </si>
  <si>
    <t xml:space="preserve"> 2.37,3</t>
  </si>
  <si>
    <t xml:space="preserve"> 1.18,4</t>
  </si>
  <si>
    <t xml:space="preserve"> 4.19,8</t>
  </si>
  <si>
    <t xml:space="preserve">  12/2</t>
  </si>
  <si>
    <t xml:space="preserve">  14/3</t>
  </si>
  <si>
    <t xml:space="preserve"> 2.44,1</t>
  </si>
  <si>
    <t xml:space="preserve"> 4.12,8</t>
  </si>
  <si>
    <t xml:space="preserve">  34/2</t>
  </si>
  <si>
    <t xml:space="preserve">  26/1</t>
  </si>
  <si>
    <t xml:space="preserve">  14/1</t>
  </si>
  <si>
    <t xml:space="preserve"> 2.40,3</t>
  </si>
  <si>
    <t xml:space="preserve">  28/14</t>
  </si>
  <si>
    <t xml:space="preserve"> 2.36,8</t>
  </si>
  <si>
    <t xml:space="preserve"> 2.44,0</t>
  </si>
  <si>
    <t xml:space="preserve">  33/2</t>
  </si>
  <si>
    <t xml:space="preserve"> 1.23,0</t>
  </si>
  <si>
    <t xml:space="preserve"> 4.15,0</t>
  </si>
  <si>
    <t xml:space="preserve">  36/19</t>
  </si>
  <si>
    <t xml:space="preserve"> 2.37,9</t>
  </si>
  <si>
    <t xml:space="preserve"> 1.16,0</t>
  </si>
  <si>
    <t xml:space="preserve"> 4.48,1</t>
  </si>
  <si>
    <t xml:space="preserve">  14/6</t>
  </si>
  <si>
    <t xml:space="preserve"> 2.56,0</t>
  </si>
  <si>
    <t xml:space="preserve"> 1.18,2</t>
  </si>
  <si>
    <t xml:space="preserve"> 4.16,8</t>
  </si>
  <si>
    <t xml:space="preserve">  13/2</t>
  </si>
  <si>
    <t xml:space="preserve">  21/3</t>
  </si>
  <si>
    <t xml:space="preserve"> 2.42,3</t>
  </si>
  <si>
    <t xml:space="preserve"> 1.22,1</t>
  </si>
  <si>
    <t xml:space="preserve"> 4.13,7</t>
  </si>
  <si>
    <t xml:space="preserve">  25/13</t>
  </si>
  <si>
    <t xml:space="preserve"> 4.21,6</t>
  </si>
  <si>
    <t xml:space="preserve">  38/2</t>
  </si>
  <si>
    <t xml:space="preserve">  36/1</t>
  </si>
  <si>
    <t xml:space="preserve"> 4.23,1</t>
  </si>
  <si>
    <t xml:space="preserve">  30/15</t>
  </si>
  <si>
    <t xml:space="preserve"> 2.42,1</t>
  </si>
  <si>
    <t xml:space="preserve"> 1.22,3</t>
  </si>
  <si>
    <t xml:space="preserve"> 4.21,8</t>
  </si>
  <si>
    <t xml:space="preserve">  24/12</t>
  </si>
  <si>
    <t xml:space="preserve">  34/18</t>
  </si>
  <si>
    <t xml:space="preserve"> 2.43,7</t>
  </si>
  <si>
    <t xml:space="preserve">  29/6</t>
  </si>
  <si>
    <t xml:space="preserve">  33/5</t>
  </si>
  <si>
    <t xml:space="preserve"> 4.28,0</t>
  </si>
  <si>
    <t xml:space="preserve">  39/18</t>
  </si>
  <si>
    <t xml:space="preserve"> 2.40,0</t>
  </si>
  <si>
    <t xml:space="preserve">  42/7</t>
  </si>
  <si>
    <t xml:space="preserve">  32/7</t>
  </si>
  <si>
    <t xml:space="preserve"> 2.45,1</t>
  </si>
  <si>
    <t xml:space="preserve"> 4.24,1</t>
  </si>
  <si>
    <t xml:space="preserve"> 2.48,1</t>
  </si>
  <si>
    <t xml:space="preserve"> 4.18,9</t>
  </si>
  <si>
    <t xml:space="preserve">  24/2</t>
  </si>
  <si>
    <t xml:space="preserve"> 1.23,4</t>
  </si>
  <si>
    <t xml:space="preserve"> 4.27,8</t>
  </si>
  <si>
    <t xml:space="preserve">  31/1</t>
  </si>
  <si>
    <t xml:space="preserve">  38/4</t>
  </si>
  <si>
    <t xml:space="preserve"> 1.30,4</t>
  </si>
  <si>
    <t xml:space="preserve"> 4.23,7</t>
  </si>
  <si>
    <t xml:space="preserve">  29/14</t>
  </si>
  <si>
    <t xml:space="preserve"> 4.24,2</t>
  </si>
  <si>
    <t xml:space="preserve">  31/3</t>
  </si>
  <si>
    <t xml:space="preserve"> 2.44,3</t>
  </si>
  <si>
    <t xml:space="preserve"> 4.40,8</t>
  </si>
  <si>
    <t xml:space="preserve">  49/3</t>
  </si>
  <si>
    <t xml:space="preserve"> 2.46,8</t>
  </si>
  <si>
    <t xml:space="preserve"> 4.36,2</t>
  </si>
  <si>
    <t xml:space="preserve">  26/5</t>
  </si>
  <si>
    <t xml:space="preserve">  44/6</t>
  </si>
  <si>
    <t xml:space="preserve"> 2.49,6</t>
  </si>
  <si>
    <t xml:space="preserve"> 4.25,5</t>
  </si>
  <si>
    <t xml:space="preserve">  36/17</t>
  </si>
  <si>
    <t xml:space="preserve"> 2.45,0</t>
  </si>
  <si>
    <t xml:space="preserve">  38/3</t>
  </si>
  <si>
    <t xml:space="preserve">  35/3</t>
  </si>
  <si>
    <t xml:space="preserve"> 2.50,9</t>
  </si>
  <si>
    <t xml:space="preserve"> 4.37,7</t>
  </si>
  <si>
    <t xml:space="preserve">  46/1</t>
  </si>
  <si>
    <t xml:space="preserve"> 2.52,9</t>
  </si>
  <si>
    <t xml:space="preserve"> 1.25,9</t>
  </si>
  <si>
    <t xml:space="preserve"> 4.27,2</t>
  </si>
  <si>
    <t xml:space="preserve"> 2.53,5</t>
  </si>
  <si>
    <t xml:space="preserve"> 1.22,2</t>
  </si>
  <si>
    <t xml:space="preserve"> 4.41,8</t>
  </si>
  <si>
    <t xml:space="preserve"> 2.57,9</t>
  </si>
  <si>
    <t xml:space="preserve">  40/19</t>
  </si>
  <si>
    <t xml:space="preserve"> 2.47,8</t>
  </si>
  <si>
    <t xml:space="preserve"> 4.47,7</t>
  </si>
  <si>
    <t xml:space="preserve">  53/2</t>
  </si>
  <si>
    <t xml:space="preserve"> 1.27,5</t>
  </si>
  <si>
    <t xml:space="preserve"> 4.34,6</t>
  </si>
  <si>
    <t xml:space="preserve">  42/21</t>
  </si>
  <si>
    <t xml:space="preserve"> 2.42,5</t>
  </si>
  <si>
    <t xml:space="preserve">  41/20</t>
  </si>
  <si>
    <t xml:space="preserve"> 2.48,8</t>
  </si>
  <si>
    <t xml:space="preserve"> 4.35,0</t>
  </si>
  <si>
    <t xml:space="preserve">  42/2</t>
  </si>
  <si>
    <t xml:space="preserve">  43/2</t>
  </si>
  <si>
    <t xml:space="preserve"> 4.39,7</t>
  </si>
  <si>
    <t xml:space="preserve">  47/1</t>
  </si>
  <si>
    <t xml:space="preserve"> 2.53,6</t>
  </si>
  <si>
    <t xml:space="preserve"> 4.37,0</t>
  </si>
  <si>
    <t xml:space="preserve">  45/22</t>
  </si>
  <si>
    <t xml:space="preserve"> 1.28,9</t>
  </si>
  <si>
    <t xml:space="preserve"> 4.50,7</t>
  </si>
  <si>
    <t xml:space="preserve">  58/5</t>
  </si>
  <si>
    <t xml:space="preserve"> 3.00,3</t>
  </si>
  <si>
    <t xml:space="preserve"> 1.27,2</t>
  </si>
  <si>
    <t xml:space="preserve"> 4.51,3</t>
  </si>
  <si>
    <t xml:space="preserve">  59/7</t>
  </si>
  <si>
    <t xml:space="preserve"> 4.50,2</t>
  </si>
  <si>
    <t xml:space="preserve">  56/4</t>
  </si>
  <si>
    <t xml:space="preserve"> 2.58,4</t>
  </si>
  <si>
    <t xml:space="preserve"> 1.22,6</t>
  </si>
  <si>
    <t xml:space="preserve"> 4.46,4</t>
  </si>
  <si>
    <t xml:space="preserve"> 2.54,5</t>
  </si>
  <si>
    <t xml:space="preserve"> 1.30,5</t>
  </si>
  <si>
    <t xml:space="preserve"> 4.47,3</t>
  </si>
  <si>
    <t xml:space="preserve"> 4.40,7</t>
  </si>
  <si>
    <t xml:space="preserve">  46/20</t>
  </si>
  <si>
    <t xml:space="preserve">  48/23</t>
  </si>
  <si>
    <t xml:space="preserve"> 2.56,2</t>
  </si>
  <si>
    <t xml:space="preserve"> 1.29,3</t>
  </si>
  <si>
    <t xml:space="preserve"> 4.48,6</t>
  </si>
  <si>
    <t xml:space="preserve"> 2.58,2</t>
  </si>
  <si>
    <t xml:space="preserve"> 1.23,6</t>
  </si>
  <si>
    <t xml:space="preserve"> 4.50,6</t>
  </si>
  <si>
    <t xml:space="preserve">  40/7</t>
  </si>
  <si>
    <t xml:space="preserve">  57/7</t>
  </si>
  <si>
    <t xml:space="preserve"> 2.59,4</t>
  </si>
  <si>
    <t xml:space="preserve"> 5.01,2</t>
  </si>
  <si>
    <t xml:space="preserve">  65/4</t>
  </si>
  <si>
    <t xml:space="preserve">  65/3</t>
  </si>
  <si>
    <t xml:space="preserve"> 3.02,4</t>
  </si>
  <si>
    <t xml:space="preserve"> 4.59,5</t>
  </si>
  <si>
    <t xml:space="preserve">  63/5</t>
  </si>
  <si>
    <t xml:space="preserve"> 2.52,5</t>
  </si>
  <si>
    <t xml:space="preserve"> 5.15,7</t>
  </si>
  <si>
    <t xml:space="preserve"> 3.13,7</t>
  </si>
  <si>
    <t xml:space="preserve"> 1.34,8</t>
  </si>
  <si>
    <t xml:space="preserve"> 5.00,1</t>
  </si>
  <si>
    <t xml:space="preserve">  68/8</t>
  </si>
  <si>
    <t xml:space="preserve">  64/8</t>
  </si>
  <si>
    <t xml:space="preserve"> 3.44,6</t>
  </si>
  <si>
    <t xml:space="preserve"> 1.32,8</t>
  </si>
  <si>
    <t xml:space="preserve"> 4.59,4</t>
  </si>
  <si>
    <t xml:space="preserve">  62/7</t>
  </si>
  <si>
    <t xml:space="preserve"> 3.11,7</t>
  </si>
  <si>
    <t xml:space="preserve"> 1.34,5</t>
  </si>
  <si>
    <t xml:space="preserve"> 4.56,9</t>
  </si>
  <si>
    <t xml:space="preserve"> 3.02,6</t>
  </si>
  <si>
    <t xml:space="preserve"> 1.39,6</t>
  </si>
  <si>
    <t xml:space="preserve"> 4.58,7</t>
  </si>
  <si>
    <t xml:space="preserve"> 3.14,2</t>
  </si>
  <si>
    <t xml:space="preserve"> 5.18,2</t>
  </si>
  <si>
    <t xml:space="preserve">  67/6</t>
  </si>
  <si>
    <t xml:space="preserve"> 3.26,2</t>
  </si>
  <si>
    <t xml:space="preserve"> 1.38,5</t>
  </si>
  <si>
    <t xml:space="preserve"> 5.30,7</t>
  </si>
  <si>
    <t xml:space="preserve">  68/9</t>
  </si>
  <si>
    <t xml:space="preserve"> 2.55,2</t>
  </si>
  <si>
    <t xml:space="preserve"> 8.43,7</t>
  </si>
  <si>
    <t xml:space="preserve">  70/5</t>
  </si>
  <si>
    <t xml:space="preserve"> 3.09,7</t>
  </si>
  <si>
    <t xml:space="preserve"> 2.07,8</t>
  </si>
  <si>
    <t xml:space="preserve"> 7.49,7</t>
  </si>
  <si>
    <t xml:space="preserve">  69/4</t>
  </si>
  <si>
    <t xml:space="preserve"> 2.58,1</t>
  </si>
  <si>
    <t xml:space="preserve"> 1.38,8</t>
  </si>
  <si>
    <t>14.34,1</t>
  </si>
  <si>
    <t xml:space="preserve">  71/10</t>
  </si>
  <si>
    <t xml:space="preserve"> 2.54,6</t>
  </si>
  <si>
    <t>15.22,0</t>
  </si>
  <si>
    <t xml:space="preserve">  72/8</t>
  </si>
  <si>
    <t xml:space="preserve"> 2.39,9</t>
  </si>
  <si>
    <t xml:space="preserve">  20/4</t>
  </si>
  <si>
    <t xml:space="preserve"> 2.59,1</t>
  </si>
  <si>
    <t xml:space="preserve">  64/9</t>
  </si>
  <si>
    <t>VEOVÖLL</t>
  </si>
  <si>
    <t>AMORT</t>
  </si>
  <si>
    <t>REDUKTOR</t>
  </si>
  <si>
    <t>4 min. hiljem</t>
  </si>
  <si>
    <t xml:space="preserve"> 0.40</t>
  </si>
  <si>
    <t xml:space="preserve">  5</t>
  </si>
  <si>
    <t>3 min. hiljem</t>
  </si>
  <si>
    <t xml:space="preserve"> 0.30</t>
  </si>
  <si>
    <t xml:space="preserve"> 95</t>
  </si>
  <si>
    <t>AKP5</t>
  </si>
  <si>
    <t xml:space="preserve">  64/24</t>
  </si>
  <si>
    <t xml:space="preserve">  54/4</t>
  </si>
  <si>
    <t xml:space="preserve">  50/4</t>
  </si>
  <si>
    <t xml:space="preserve">  52/21</t>
  </si>
  <si>
    <t xml:space="preserve">  60/22</t>
  </si>
  <si>
    <t xml:space="preserve">  62/5</t>
  </si>
  <si>
    <t xml:space="preserve">  59/6</t>
  </si>
  <si>
    <t xml:space="preserve">  57/5</t>
  </si>
  <si>
    <t xml:space="preserve">  65/8</t>
  </si>
  <si>
    <t xml:space="preserve">  63/7</t>
  </si>
  <si>
    <t xml:space="preserve">  65/25</t>
  </si>
  <si>
    <t xml:space="preserve">  73/8</t>
  </si>
  <si>
    <t xml:space="preserve">  76/10</t>
  </si>
  <si>
    <t xml:space="preserve">  72/7</t>
  </si>
  <si>
    <t xml:space="preserve">  69/7</t>
  </si>
  <si>
    <t xml:space="preserve">  73/5</t>
  </si>
  <si>
    <t xml:space="preserve">  74/6</t>
  </si>
  <si>
    <t xml:space="preserve">  75/9</t>
  </si>
  <si>
    <t xml:space="preserve">  71/9</t>
  </si>
  <si>
    <t xml:space="preserve">  55/4</t>
  </si>
  <si>
    <t xml:space="preserve">  71/5</t>
  </si>
  <si>
    <t xml:space="preserve">  74/5</t>
  </si>
  <si>
    <t xml:space="preserve">  72/10</t>
  </si>
  <si>
    <t xml:space="preserve">  50/3</t>
  </si>
  <si>
    <t xml:space="preserve"> 2.52,4</t>
  </si>
  <si>
    <t xml:space="preserve">  46/8</t>
  </si>
  <si>
    <t xml:space="preserve">  66/10</t>
  </si>
  <si>
    <t>AKP3A</t>
  </si>
  <si>
    <t xml:space="preserve">  37</t>
  </si>
  <si>
    <t xml:space="preserve">  42</t>
  </si>
  <si>
    <t xml:space="preserve">  45</t>
  </si>
  <si>
    <t xml:space="preserve">  49</t>
  </si>
  <si>
    <t>AKP3B</t>
  </si>
  <si>
    <t>LK6S</t>
  </si>
  <si>
    <t xml:space="preserve">  77</t>
  </si>
  <si>
    <t xml:space="preserve">  79</t>
  </si>
  <si>
    <t xml:space="preserve">  80</t>
  </si>
  <si>
    <t xml:space="preserve">  86</t>
  </si>
  <si>
    <t>AKP3C</t>
  </si>
  <si>
    <t xml:space="preserve">  91</t>
  </si>
  <si>
    <t xml:space="preserve">  59/23</t>
  </si>
  <si>
    <t xml:space="preserve">  81/7</t>
  </si>
  <si>
    <t xml:space="preserve">  82/8</t>
  </si>
  <si>
    <t xml:space="preserve">  69/26</t>
  </si>
  <si>
    <t xml:space="preserve">  73/26</t>
  </si>
  <si>
    <t xml:space="preserve">  63/23</t>
  </si>
  <si>
    <t xml:space="preserve">  62/22</t>
  </si>
  <si>
    <t xml:space="preserve">  72/28</t>
  </si>
  <si>
    <t xml:space="preserve">  60/21</t>
  </si>
  <si>
    <t xml:space="preserve">  59/4</t>
  </si>
  <si>
    <t xml:space="preserve">  66/24</t>
  </si>
  <si>
    <t xml:space="preserve">  57/22</t>
  </si>
  <si>
    <t xml:space="preserve">  65/5</t>
  </si>
  <si>
    <t xml:space="preserve">  70/6</t>
  </si>
  <si>
    <t xml:space="preserve">  63/8</t>
  </si>
  <si>
    <t xml:space="preserve">  61/5</t>
  </si>
  <si>
    <t xml:space="preserve">  77/28</t>
  </si>
  <si>
    <t xml:space="preserve">  62/6</t>
  </si>
  <si>
    <t xml:space="preserve">  72/11</t>
  </si>
  <si>
    <t xml:space="preserve">  67/3</t>
  </si>
  <si>
    <t xml:space="preserve">  76/27</t>
  </si>
  <si>
    <t xml:space="preserve">  67/25</t>
  </si>
  <si>
    <t xml:space="preserve">  68/7</t>
  </si>
  <si>
    <t xml:space="preserve">  80/5</t>
  </si>
  <si>
    <t xml:space="preserve">  84/10</t>
  </si>
  <si>
    <t xml:space="preserve">  75/4</t>
  </si>
  <si>
    <t xml:space="preserve">  85/5</t>
  </si>
  <si>
    <t xml:space="preserve">  79/9</t>
  </si>
  <si>
    <t xml:space="preserve">  74/12</t>
  </si>
  <si>
    <t xml:space="preserve">  59/20</t>
  </si>
  <si>
    <t xml:space="preserve">  56/12</t>
  </si>
  <si>
    <t xml:space="preserve">  69/25</t>
  </si>
  <si>
    <t xml:space="preserve">  71/27</t>
  </si>
  <si>
    <t xml:space="preserve">  71/8</t>
  </si>
  <si>
    <t xml:space="preserve"> 1.27,6</t>
  </si>
  <si>
    <t xml:space="preserve"> 3.07,2</t>
  </si>
  <si>
    <t xml:space="preserve">  79/29</t>
  </si>
  <si>
    <t>LK1F</t>
  </si>
  <si>
    <t>LK1S</t>
  </si>
  <si>
    <t>AKP0</t>
  </si>
  <si>
    <t>LK3S</t>
  </si>
  <si>
    <t xml:space="preserve"> 2.26,0</t>
  </si>
  <si>
    <t xml:space="preserve"> 2.35,7</t>
  </si>
  <si>
    <t xml:space="preserve"> 2.40,7</t>
  </si>
  <si>
    <t xml:space="preserve"> 2.24,8</t>
  </si>
  <si>
    <t xml:space="preserve"> 2.31,4</t>
  </si>
  <si>
    <t xml:space="preserve"> 2.46,7</t>
  </si>
  <si>
    <t xml:space="preserve"> 2.35,0</t>
  </si>
  <si>
    <t xml:space="preserve">   9/4</t>
  </si>
  <si>
    <t xml:space="preserve"> 2.38,1</t>
  </si>
  <si>
    <t xml:space="preserve"> 2.48,4</t>
  </si>
  <si>
    <t xml:space="preserve"> 3.02,5</t>
  </si>
  <si>
    <t xml:space="preserve">  18/2</t>
  </si>
  <si>
    <t xml:space="preserve"> 2.38,2</t>
  </si>
  <si>
    <t xml:space="preserve">  10/1</t>
  </si>
  <si>
    <t xml:space="preserve">  8/2</t>
  </si>
  <si>
    <t xml:space="preserve"> 2.45,3</t>
  </si>
  <si>
    <t xml:space="preserve"> 3.00,9</t>
  </si>
  <si>
    <t xml:space="preserve">   3/1</t>
  </si>
  <si>
    <t xml:space="preserve">  9/1</t>
  </si>
  <si>
    <t xml:space="preserve"> 2.51,4</t>
  </si>
  <si>
    <t xml:space="preserve"> 2.56,8</t>
  </si>
  <si>
    <t xml:space="preserve"> 2.42,7</t>
  </si>
  <si>
    <t xml:space="preserve"> 2.43,9</t>
  </si>
  <si>
    <t xml:space="preserve"> 3.04,7</t>
  </si>
  <si>
    <t xml:space="preserve"> 3.00,2</t>
  </si>
  <si>
    <t xml:space="preserve"> 2.58,6</t>
  </si>
  <si>
    <t xml:space="preserve"> 3.01,0</t>
  </si>
  <si>
    <t xml:space="preserve"> 2.54,4</t>
  </si>
  <si>
    <t xml:space="preserve"> 2.56,3</t>
  </si>
  <si>
    <t xml:space="preserve"> 2.48,7</t>
  </si>
  <si>
    <t xml:space="preserve"> 3.03,8</t>
  </si>
  <si>
    <t xml:space="preserve"> 2.49,0</t>
  </si>
  <si>
    <t xml:space="preserve"> 3.10,0</t>
  </si>
  <si>
    <t xml:space="preserve">  21/4</t>
  </si>
  <si>
    <t xml:space="preserve"> 18/8</t>
  </si>
  <si>
    <t xml:space="preserve"> 2.55,8</t>
  </si>
  <si>
    <t xml:space="preserve"> 2.59,5</t>
  </si>
  <si>
    <t xml:space="preserve"> 2.56,5</t>
  </si>
  <si>
    <t xml:space="preserve">  19/3</t>
  </si>
  <si>
    <t xml:space="preserve"> 2.50,8</t>
  </si>
  <si>
    <t xml:space="preserve"> 3.01,2</t>
  </si>
  <si>
    <t xml:space="preserve">  22/1</t>
  </si>
  <si>
    <t xml:space="preserve"> 2.51,3</t>
  </si>
  <si>
    <t xml:space="preserve"> 3.04,3</t>
  </si>
  <si>
    <t xml:space="preserve"> 2.48,0</t>
  </si>
  <si>
    <t xml:space="preserve"> 3.07,6</t>
  </si>
  <si>
    <t xml:space="preserve"> 3.02,1</t>
  </si>
  <si>
    <t xml:space="preserve"> 3.07,8</t>
  </si>
  <si>
    <t xml:space="preserve">  23/9</t>
  </si>
  <si>
    <t xml:space="preserve"> 3.01,3</t>
  </si>
  <si>
    <t xml:space="preserve"> 3.01,9</t>
  </si>
  <si>
    <t xml:space="preserve"> 3.06,6</t>
  </si>
  <si>
    <t xml:space="preserve"> 2.55,7</t>
  </si>
  <si>
    <t xml:space="preserve"> 3.05,3</t>
  </si>
  <si>
    <t xml:space="preserve"> 3.04,8</t>
  </si>
  <si>
    <t xml:space="preserve"> 2.55,3</t>
  </si>
  <si>
    <t xml:space="preserve"> 3.02,7</t>
  </si>
  <si>
    <t xml:space="preserve">  29/5</t>
  </si>
  <si>
    <t xml:space="preserve"> 3.14,0</t>
  </si>
  <si>
    <t xml:space="preserve"> 3.19,4</t>
  </si>
  <si>
    <t xml:space="preserve"> 3.10,1</t>
  </si>
  <si>
    <t xml:space="preserve"> 2.44,9</t>
  </si>
  <si>
    <t xml:space="preserve"> 2.57,3</t>
  </si>
  <si>
    <t xml:space="preserve"> 3.08,8</t>
  </si>
  <si>
    <t xml:space="preserve"> 3.01,6</t>
  </si>
  <si>
    <t xml:space="preserve"> 3.12,4</t>
  </si>
  <si>
    <t xml:space="preserve"> 3.16,9</t>
  </si>
  <si>
    <t xml:space="preserve"> 2.56,4</t>
  </si>
  <si>
    <t xml:space="preserve"> 3.08,4</t>
  </si>
  <si>
    <t xml:space="preserve"> 3.14,1</t>
  </si>
  <si>
    <t xml:space="preserve"> 3.07,9</t>
  </si>
  <si>
    <t xml:space="preserve">  32/6</t>
  </si>
  <si>
    <t xml:space="preserve"> 3.00,8</t>
  </si>
  <si>
    <t xml:space="preserve"> 3.31,3</t>
  </si>
  <si>
    <t xml:space="preserve"> 3.30,3</t>
  </si>
  <si>
    <t xml:space="preserve"> 3.19,0</t>
  </si>
  <si>
    <t xml:space="preserve"> 3.34,5</t>
  </si>
  <si>
    <t xml:space="preserve"> 3.20,0</t>
  </si>
  <si>
    <t xml:space="preserve"> 3.23,5</t>
  </si>
  <si>
    <t xml:space="preserve"> 3.29,9</t>
  </si>
  <si>
    <t xml:space="preserve"> 3.38,0</t>
  </si>
  <si>
    <t xml:space="preserve"> 3.02,8</t>
  </si>
  <si>
    <t xml:space="preserve"> 3.09,9</t>
  </si>
  <si>
    <t xml:space="preserve"> 2.58,9</t>
  </si>
  <si>
    <t xml:space="preserve">   6/4</t>
  </si>
  <si>
    <t xml:space="preserve">  11/5</t>
  </si>
  <si>
    <t xml:space="preserve"> 2.39,3</t>
  </si>
  <si>
    <t xml:space="preserve"> 2.49,9</t>
  </si>
  <si>
    <t xml:space="preserve"> 2.53,0</t>
  </si>
  <si>
    <t xml:space="preserve">   5/3</t>
  </si>
  <si>
    <t xml:space="preserve">  27/10</t>
  </si>
  <si>
    <t xml:space="preserve">  65/9</t>
  </si>
  <si>
    <t xml:space="preserve">  27/16</t>
  </si>
  <si>
    <t xml:space="preserve">  24/7</t>
  </si>
  <si>
    <t xml:space="preserve">  26/15</t>
  </si>
  <si>
    <t xml:space="preserve">  14/5</t>
  </si>
  <si>
    <t xml:space="preserve">  36/15</t>
  </si>
  <si>
    <t xml:space="preserve">   4/2</t>
  </si>
  <si>
    <t xml:space="preserve">  17/9</t>
  </si>
  <si>
    <t xml:space="preserve">  32/2</t>
  </si>
  <si>
    <t xml:space="preserve">  15/2</t>
  </si>
  <si>
    <t xml:space="preserve"> 2.46,1</t>
  </si>
  <si>
    <t xml:space="preserve">  30/18</t>
  </si>
  <si>
    <t xml:space="preserve">  19/5</t>
  </si>
  <si>
    <t xml:space="preserve"> 2.57,6</t>
  </si>
  <si>
    <t xml:space="preserve"> 2.58,3</t>
  </si>
  <si>
    <t xml:space="preserve">  40/15</t>
  </si>
  <si>
    <t xml:space="preserve">  15/4</t>
  </si>
  <si>
    <t xml:space="preserve">  21/10</t>
  </si>
  <si>
    <t xml:space="preserve">  24/10</t>
  </si>
  <si>
    <t xml:space="preserve">  26/9</t>
  </si>
  <si>
    <t xml:space="preserve">  16/3</t>
  </si>
  <si>
    <t xml:space="preserve">  41/6</t>
  </si>
  <si>
    <t xml:space="preserve">  36/14</t>
  </si>
  <si>
    <t xml:space="preserve">  23/6</t>
  </si>
  <si>
    <t xml:space="preserve">  37/2</t>
  </si>
  <si>
    <t xml:space="preserve">  28/11</t>
  </si>
  <si>
    <t xml:space="preserve">  25/8</t>
  </si>
  <si>
    <t xml:space="preserve">  29/4</t>
  </si>
  <si>
    <t xml:space="preserve">  22/3</t>
  </si>
  <si>
    <t xml:space="preserve">  39/5</t>
  </si>
  <si>
    <t xml:space="preserve">  50/5</t>
  </si>
  <si>
    <t xml:space="preserve">  42/5</t>
  </si>
  <si>
    <t xml:space="preserve">  37/20</t>
  </si>
  <si>
    <t xml:space="preserve">  34/13</t>
  </si>
  <si>
    <t xml:space="preserve">  45/4</t>
  </si>
  <si>
    <t xml:space="preserve">  27/4</t>
  </si>
  <si>
    <t xml:space="preserve">  17/3</t>
  </si>
  <si>
    <t xml:space="preserve"> 3.00,5</t>
  </si>
  <si>
    <t xml:space="preserve"> 3.02,9</t>
  </si>
  <si>
    <t xml:space="preserve"> 3.02,2</t>
  </si>
  <si>
    <t xml:space="preserve">  35/14</t>
  </si>
  <si>
    <t xml:space="preserve"> 3.02,3</t>
  </si>
  <si>
    <t xml:space="preserve">  44/21</t>
  </si>
  <si>
    <t xml:space="preserve"> 3.05,6</t>
  </si>
  <si>
    <t xml:space="preserve"> 3.06,5</t>
  </si>
  <si>
    <t xml:space="preserve">  34/1</t>
  </si>
  <si>
    <t xml:space="preserve">  41/2</t>
  </si>
  <si>
    <t xml:space="preserve">  32/4</t>
  </si>
  <si>
    <t xml:space="preserve">  46/5</t>
  </si>
  <si>
    <t xml:space="preserve"> 2.53,9</t>
  </si>
  <si>
    <t xml:space="preserve"> 3.06,3</t>
  </si>
  <si>
    <t xml:space="preserve">  54/6</t>
  </si>
  <si>
    <t xml:space="preserve">  49/4</t>
  </si>
  <si>
    <t xml:space="preserve">  36/5</t>
  </si>
  <si>
    <t xml:space="preserve">  42/4</t>
  </si>
  <si>
    <t xml:space="preserve"> 3.10,3</t>
  </si>
  <si>
    <t xml:space="preserve"> 2.58,8</t>
  </si>
  <si>
    <t xml:space="preserve">  28/17</t>
  </si>
  <si>
    <t xml:space="preserve">  42/16</t>
  </si>
  <si>
    <t xml:space="preserve">  29/12</t>
  </si>
  <si>
    <t xml:space="preserve">  40/3</t>
  </si>
  <si>
    <t xml:space="preserve">  61/25</t>
  </si>
  <si>
    <t xml:space="preserve">  44/17</t>
  </si>
  <si>
    <t xml:space="preserve">  47/18</t>
  </si>
  <si>
    <t xml:space="preserve">  35/17</t>
  </si>
  <si>
    <t xml:space="preserve"> 3.09,8</t>
  </si>
  <si>
    <t xml:space="preserve"> 3.15,2</t>
  </si>
  <si>
    <t xml:space="preserve"> 3.07,1</t>
  </si>
  <si>
    <t xml:space="preserve">  53/6</t>
  </si>
  <si>
    <t xml:space="preserve"> 3.07,3</t>
  </si>
  <si>
    <t xml:space="preserve"> 3.05,8</t>
  </si>
  <si>
    <t xml:space="preserve">  58/3</t>
  </si>
  <si>
    <t xml:space="preserve">  49/20</t>
  </si>
  <si>
    <t xml:space="preserve">  51/19</t>
  </si>
  <si>
    <t xml:space="preserve">  50/20</t>
  </si>
  <si>
    <t xml:space="preserve"> 3.08,9</t>
  </si>
  <si>
    <t xml:space="preserve"> 3.17,9</t>
  </si>
  <si>
    <t xml:space="preserve">  43/4</t>
  </si>
  <si>
    <t xml:space="preserve">  46/3</t>
  </si>
  <si>
    <t xml:space="preserve"> 3.16,8</t>
  </si>
  <si>
    <t xml:space="preserve"> 3.11,5</t>
  </si>
  <si>
    <t xml:space="preserve">  52/23</t>
  </si>
  <si>
    <t xml:space="preserve">  47/19</t>
  </si>
  <si>
    <t xml:space="preserve">  58/21</t>
  </si>
  <si>
    <t xml:space="preserve">  43/18</t>
  </si>
  <si>
    <t xml:space="preserve">  47/5</t>
  </si>
  <si>
    <t xml:space="preserve"> 3.16,6</t>
  </si>
  <si>
    <t xml:space="preserve"> 3.15,8</t>
  </si>
  <si>
    <t xml:space="preserve">  64/4</t>
  </si>
  <si>
    <t xml:space="preserve">  54/5</t>
  </si>
  <si>
    <t xml:space="preserve">  43/7</t>
  </si>
  <si>
    <t xml:space="preserve">  43/6</t>
  </si>
  <si>
    <t xml:space="preserve">  58/7</t>
  </si>
  <si>
    <t xml:space="preserve"> 3.05,9</t>
  </si>
  <si>
    <t xml:space="preserve"> 3.20,5</t>
  </si>
  <si>
    <t xml:space="preserve"> 3.15,7</t>
  </si>
  <si>
    <t xml:space="preserve"> 3.14,6</t>
  </si>
  <si>
    <t xml:space="preserve">  54/3</t>
  </si>
  <si>
    <t xml:space="preserve">  48/4</t>
  </si>
  <si>
    <t xml:space="preserve">  60/7</t>
  </si>
  <si>
    <t xml:space="preserve">  48/8</t>
  </si>
  <si>
    <t xml:space="preserve">  62/8</t>
  </si>
  <si>
    <t xml:space="preserve">  56/24</t>
  </si>
  <si>
    <t xml:space="preserve">  53/21</t>
  </si>
  <si>
    <t xml:space="preserve">  55/20</t>
  </si>
  <si>
    <t xml:space="preserve">  57/21</t>
  </si>
  <si>
    <t xml:space="preserve"> 3.19,7</t>
  </si>
  <si>
    <t xml:space="preserve"> 3.26,0</t>
  </si>
  <si>
    <t xml:space="preserve">  56/7</t>
  </si>
  <si>
    <t xml:space="preserve"> 5.24,1</t>
  </si>
  <si>
    <t xml:space="preserve"> 3.11,6</t>
  </si>
  <si>
    <t xml:space="preserve">  68/22</t>
  </si>
  <si>
    <t xml:space="preserve">  43/17</t>
  </si>
  <si>
    <t xml:space="preserve">  44/19</t>
  </si>
  <si>
    <t xml:space="preserve"> 3.11,9</t>
  </si>
  <si>
    <t xml:space="preserve"> 3.24,4</t>
  </si>
  <si>
    <t xml:space="preserve">  59/5</t>
  </si>
  <si>
    <t xml:space="preserve">  52/7</t>
  </si>
  <si>
    <t xml:space="preserve">  61/8</t>
  </si>
  <si>
    <t xml:space="preserve">  59/8</t>
  </si>
  <si>
    <t xml:space="preserve">  63/9</t>
  </si>
  <si>
    <t xml:space="preserve">  62/9</t>
  </si>
  <si>
    <t xml:space="preserve"> 3.15,6</t>
  </si>
  <si>
    <t xml:space="preserve"> 3.35,7</t>
  </si>
  <si>
    <t xml:space="preserve"> 3.34,7</t>
  </si>
  <si>
    <t xml:space="preserve">  62/4</t>
  </si>
  <si>
    <t xml:space="preserve"> 3.40,7</t>
  </si>
  <si>
    <t xml:space="preserve">  65/6</t>
  </si>
  <si>
    <t xml:space="preserve">  64/6</t>
  </si>
  <si>
    <t xml:space="preserve"> 3.13,6</t>
  </si>
  <si>
    <t xml:space="preserve">  45/3</t>
  </si>
  <si>
    <t xml:space="preserve">  67/10</t>
  </si>
  <si>
    <t xml:space="preserve">  52/6</t>
  </si>
  <si>
    <t xml:space="preserve">  49/6</t>
  </si>
  <si>
    <t xml:space="preserve">  32/5</t>
  </si>
  <si>
    <t>RAJALT EKSIMINE</t>
  </si>
  <si>
    <t xml:space="preserve">  66/5</t>
  </si>
  <si>
    <t>ROOL</t>
  </si>
  <si>
    <t xml:space="preserve">  48/22</t>
  </si>
  <si>
    <t xml:space="preserve">  47/6</t>
  </si>
  <si>
    <t xml:space="preserve"> 38</t>
  </si>
  <si>
    <t>AKP9A</t>
  </si>
  <si>
    <t>5 min. hiljem</t>
  </si>
  <si>
    <t xml:space="preserve"> 0.50</t>
  </si>
  <si>
    <t xml:space="preserve"> 52</t>
  </si>
  <si>
    <t>AKP8</t>
  </si>
  <si>
    <t>7 min. hiljem</t>
  </si>
  <si>
    <t xml:space="preserve"> 1.10</t>
  </si>
  <si>
    <t>AKP6B</t>
  </si>
  <si>
    <t xml:space="preserve">  30</t>
  </si>
  <si>
    <t>LK8S</t>
  </si>
  <si>
    <t xml:space="preserve">  51</t>
  </si>
  <si>
    <t xml:space="preserve">  85</t>
  </si>
  <si>
    <t xml:space="preserve">  95</t>
  </si>
  <si>
    <t>LK7F</t>
  </si>
  <si>
    <t xml:space="preserve"> 2.28,2</t>
  </si>
  <si>
    <t xml:space="preserve"> 2.35,5</t>
  </si>
  <si>
    <t xml:space="preserve"> 2.41,4</t>
  </si>
  <si>
    <t>30.19,8</t>
  </si>
  <si>
    <t xml:space="preserve"> 2.29,5</t>
  </si>
  <si>
    <t xml:space="preserve"> 2.38,0</t>
  </si>
  <si>
    <t>30.28,0</t>
  </si>
  <si>
    <t>+ 0.08,2</t>
  </si>
  <si>
    <t xml:space="preserve"> 2.33,6</t>
  </si>
  <si>
    <t xml:space="preserve"> 2.52,0</t>
  </si>
  <si>
    <t>31.40,8</t>
  </si>
  <si>
    <t>+ 1.21,0</t>
  </si>
  <si>
    <t>32.04,3</t>
  </si>
  <si>
    <t>+ 1.44,5</t>
  </si>
  <si>
    <t xml:space="preserve"> 2.46,2</t>
  </si>
  <si>
    <t xml:space="preserve"> 2.48,9</t>
  </si>
  <si>
    <t xml:space="preserve"> 2.52,7</t>
  </si>
  <si>
    <t>32.55,5</t>
  </si>
  <si>
    <t xml:space="preserve">  10/4</t>
  </si>
  <si>
    <t>+ 2.35,7</t>
  </si>
  <si>
    <t xml:space="preserve"> 2.40,8</t>
  </si>
  <si>
    <t>33.08,6</t>
  </si>
  <si>
    <t>+ 2.48,8</t>
  </si>
  <si>
    <t xml:space="preserve"> 2.49,3</t>
  </si>
  <si>
    <t>33.22,4</t>
  </si>
  <si>
    <t>+ 3.02,6</t>
  </si>
  <si>
    <t xml:space="preserve"> 2.54,9</t>
  </si>
  <si>
    <t>33.25,9</t>
  </si>
  <si>
    <t xml:space="preserve">  14/2</t>
  </si>
  <si>
    <t>+ 3.06,1</t>
  </si>
  <si>
    <t xml:space="preserve"> 10/3</t>
  </si>
  <si>
    <t xml:space="preserve"> 2.54,3</t>
  </si>
  <si>
    <t xml:space="preserve"> 2.59,0</t>
  </si>
  <si>
    <t>33.36,1</t>
  </si>
  <si>
    <t>+ 3.16,3</t>
  </si>
  <si>
    <t xml:space="preserve"> 11/4</t>
  </si>
  <si>
    <t xml:space="preserve"> 2.56,1</t>
  </si>
  <si>
    <t xml:space="preserve"> 2.49,7</t>
  </si>
  <si>
    <t>33.38,9</t>
  </si>
  <si>
    <t>+ 3.19,1</t>
  </si>
  <si>
    <t xml:space="preserve"> 12/5</t>
  </si>
  <si>
    <t xml:space="preserve"> 2.46,5</t>
  </si>
  <si>
    <t xml:space="preserve"> 2.53,8</t>
  </si>
  <si>
    <t xml:space="preserve"> 2.47,6</t>
  </si>
  <si>
    <t>33.46,8</t>
  </si>
  <si>
    <t>+ 3.27,0</t>
  </si>
  <si>
    <t xml:space="preserve"> 13/6</t>
  </si>
  <si>
    <t>33.54,2</t>
  </si>
  <si>
    <t>+ 3.34,4</t>
  </si>
  <si>
    <t>33.54,8</t>
  </si>
  <si>
    <t xml:space="preserve">  15/3</t>
  </si>
  <si>
    <t>+ 3.35,0</t>
  </si>
  <si>
    <t xml:space="preserve"> 2.50,7</t>
  </si>
  <si>
    <t xml:space="preserve"> 3.02,0</t>
  </si>
  <si>
    <t>34.10,3</t>
  </si>
  <si>
    <t xml:space="preserve">  20/3</t>
  </si>
  <si>
    <t>+ 3.50,5</t>
  </si>
  <si>
    <t xml:space="preserve"> 2.48,2</t>
  </si>
  <si>
    <t xml:space="preserve"> 3.05,4</t>
  </si>
  <si>
    <t xml:space="preserve"> 2.49,2</t>
  </si>
  <si>
    <t>34.25,5</t>
  </si>
  <si>
    <t>+ 4.05,7</t>
  </si>
  <si>
    <t xml:space="preserve"> 2.58,7</t>
  </si>
  <si>
    <t>34.32,2</t>
  </si>
  <si>
    <t>+ 4.12,4</t>
  </si>
  <si>
    <t xml:space="preserve"> 2.57,5</t>
  </si>
  <si>
    <t xml:space="preserve"> 3.08,2</t>
  </si>
  <si>
    <t>34.41,2</t>
  </si>
  <si>
    <t xml:space="preserve">  20/1</t>
  </si>
  <si>
    <t>+ 4.21,4</t>
  </si>
  <si>
    <t>34.44,4</t>
  </si>
  <si>
    <t>+ 4.24,6</t>
  </si>
  <si>
    <t>34.45,1</t>
  </si>
  <si>
    <t xml:space="preserve">  22/4</t>
  </si>
  <si>
    <t>+ 4.25,3</t>
  </si>
  <si>
    <t>34.50,9</t>
  </si>
  <si>
    <t>+ 4.31,1</t>
  </si>
  <si>
    <t xml:space="preserve"> 23/3</t>
  </si>
  <si>
    <t xml:space="preserve"> 2.51,2</t>
  </si>
  <si>
    <t xml:space="preserve"> 2.51,5</t>
  </si>
  <si>
    <t>34.54,0</t>
  </si>
  <si>
    <t>+ 4.34,2</t>
  </si>
  <si>
    <t xml:space="preserve"> 24/4</t>
  </si>
  <si>
    <t xml:space="preserve"> 2.54,0</t>
  </si>
  <si>
    <t>35.02,0</t>
  </si>
  <si>
    <t>+ 4.42,2</t>
  </si>
  <si>
    <t xml:space="preserve"> 3.07,5</t>
  </si>
  <si>
    <t>35.07,4</t>
  </si>
  <si>
    <t>+ 4.47,6</t>
  </si>
  <si>
    <t>35.39,8</t>
  </si>
  <si>
    <t>+ 5.20,0</t>
  </si>
  <si>
    <t xml:space="preserve"> 2.50,1</t>
  </si>
  <si>
    <t xml:space="preserve"> 3.05,1</t>
  </si>
  <si>
    <t>35.40,9</t>
  </si>
  <si>
    <t>+ 5.21,1</t>
  </si>
  <si>
    <t xml:space="preserve"> 2.54,1</t>
  </si>
  <si>
    <t xml:space="preserve"> 3.05,7</t>
  </si>
  <si>
    <t>35.43,1</t>
  </si>
  <si>
    <t>+ 5.23,3</t>
  </si>
  <si>
    <t xml:space="preserve"> 3.08,3</t>
  </si>
  <si>
    <t xml:space="preserve"> 3.19,3</t>
  </si>
  <si>
    <t>35.55,2</t>
  </si>
  <si>
    <t>+ 5.35,4</t>
  </si>
  <si>
    <t xml:space="preserve"> 2.58,0</t>
  </si>
  <si>
    <t>36.04,3</t>
  </si>
  <si>
    <t>+ 5.44,5</t>
  </si>
  <si>
    <t>36.11,1</t>
  </si>
  <si>
    <t>+ 5.51,3</t>
  </si>
  <si>
    <t xml:space="preserve"> 2.54,7</t>
  </si>
  <si>
    <t>36.14,7</t>
  </si>
  <si>
    <t xml:space="preserve">  32/1</t>
  </si>
  <si>
    <t xml:space="preserve">  27/1</t>
  </si>
  <si>
    <t>+ 5.54,9</t>
  </si>
  <si>
    <t xml:space="preserve"> 3.05,2</t>
  </si>
  <si>
    <t xml:space="preserve"> 3.20,8</t>
  </si>
  <si>
    <t>36.39,0</t>
  </si>
  <si>
    <t>+ 6.19,2</t>
  </si>
  <si>
    <t xml:space="preserve"> 3.01,4</t>
  </si>
  <si>
    <t xml:space="preserve"> 3.25,9</t>
  </si>
  <si>
    <t>36.58,1</t>
  </si>
  <si>
    <t>+ 6.38,3</t>
  </si>
  <si>
    <t xml:space="preserve"> 3.04,1</t>
  </si>
  <si>
    <t xml:space="preserve"> 3.14,7</t>
  </si>
  <si>
    <t xml:space="preserve"> 38/6</t>
  </si>
  <si>
    <t xml:space="preserve"> 3.15,9</t>
  </si>
  <si>
    <t xml:space="preserve"> 3.23,3</t>
  </si>
  <si>
    <t>37.38,0</t>
  </si>
  <si>
    <t xml:space="preserve">  38/6</t>
  </si>
  <si>
    <t>+ 7.18,2</t>
  </si>
  <si>
    <t xml:space="preserve"> 3.31,7</t>
  </si>
  <si>
    <t xml:space="preserve"> 40/6</t>
  </si>
  <si>
    <t xml:space="preserve"> 3.12,0</t>
  </si>
  <si>
    <t xml:space="preserve"> 3.21,1</t>
  </si>
  <si>
    <t xml:space="preserve"> 3.28,1</t>
  </si>
  <si>
    <t xml:space="preserve"> 3.20,1</t>
  </si>
  <si>
    <t xml:space="preserve"> 3.28,8</t>
  </si>
  <si>
    <t xml:space="preserve"> 3.22,8</t>
  </si>
  <si>
    <t>40.03,6</t>
  </si>
  <si>
    <t>+ 9.43,8</t>
  </si>
  <si>
    <t xml:space="preserve"> 3.17,0</t>
  </si>
  <si>
    <t xml:space="preserve"> 3.28,2</t>
  </si>
  <si>
    <t xml:space="preserve"> 3.39,5</t>
  </si>
  <si>
    <t xml:space="preserve"> 3.38,5</t>
  </si>
  <si>
    <t xml:space="preserve"> 3.45,9</t>
  </si>
  <si>
    <t xml:space="preserve"> 3.04,5</t>
  </si>
  <si>
    <t xml:space="preserve"> 3.16,2</t>
  </si>
  <si>
    <t xml:space="preserve"> 3.24,1</t>
  </si>
  <si>
    <t xml:space="preserve"> 2.40,6</t>
  </si>
  <si>
    <t xml:space="preserve"> 2.45,7</t>
  </si>
  <si>
    <t xml:space="preserve">   6/5</t>
  </si>
  <si>
    <t xml:space="preserve">  18/5</t>
  </si>
  <si>
    <t xml:space="preserve">  7/1</t>
  </si>
  <si>
    <t xml:space="preserve">   9/2</t>
  </si>
  <si>
    <t xml:space="preserve">  13/1</t>
  </si>
  <si>
    <t xml:space="preserve">  16/2</t>
  </si>
  <si>
    <t xml:space="preserve">  13/6</t>
  </si>
  <si>
    <t xml:space="preserve"> 2.43,6</t>
  </si>
  <si>
    <t xml:space="preserve"> 2.52,2</t>
  </si>
  <si>
    <t xml:space="preserve"> 2.54,8</t>
  </si>
  <si>
    <t>33.45,6</t>
  </si>
  <si>
    <t>+ 3.25,8</t>
  </si>
  <si>
    <t xml:space="preserve"> 15/7</t>
  </si>
  <si>
    <t xml:space="preserve">  20/8</t>
  </si>
  <si>
    <t xml:space="preserve"> 16/2</t>
  </si>
  <si>
    <t xml:space="preserve"> 2.55,0</t>
  </si>
  <si>
    <t xml:space="preserve">  19/7</t>
  </si>
  <si>
    <t xml:space="preserve">  32/3</t>
  </si>
  <si>
    <t xml:space="preserve">  23/3</t>
  </si>
  <si>
    <t xml:space="preserve">  30/13</t>
  </si>
  <si>
    <t xml:space="preserve">  22/10</t>
  </si>
  <si>
    <t xml:space="preserve">  29/13</t>
  </si>
  <si>
    <t xml:space="preserve">  28/1</t>
  </si>
  <si>
    <t xml:space="preserve">  25/1</t>
  </si>
  <si>
    <t xml:space="preserve">  33/4</t>
  </si>
  <si>
    <t xml:space="preserve">  24/4</t>
  </si>
  <si>
    <t xml:space="preserve"> 3.12,6</t>
  </si>
  <si>
    <t>34.53,4</t>
  </si>
  <si>
    <t xml:space="preserve">  26/13</t>
  </si>
  <si>
    <t>+ 4.33,6</t>
  </si>
  <si>
    <t xml:space="preserve">  23/2</t>
  </si>
  <si>
    <t xml:space="preserve"> 30/13</t>
  </si>
  <si>
    <t xml:space="preserve"> 4.06,8</t>
  </si>
  <si>
    <t xml:space="preserve">  63/19</t>
  </si>
  <si>
    <t xml:space="preserve"> 31/14</t>
  </si>
  <si>
    <t xml:space="preserve"> 2.51,6</t>
  </si>
  <si>
    <t>35.26,7</t>
  </si>
  <si>
    <t xml:space="preserve">  28/12</t>
  </si>
  <si>
    <t>+ 5.06,9</t>
  </si>
  <si>
    <t xml:space="preserve">  25/12</t>
  </si>
  <si>
    <t xml:space="preserve">  24/1</t>
  </si>
  <si>
    <t xml:space="preserve">  35/6</t>
  </si>
  <si>
    <t>35.59,5</t>
  </si>
  <si>
    <t>+ 5.39,7</t>
  </si>
  <si>
    <t xml:space="preserve">  44/4</t>
  </si>
  <si>
    <t xml:space="preserve">  39/4</t>
  </si>
  <si>
    <t xml:space="preserve">  50/6</t>
  </si>
  <si>
    <t xml:space="preserve">  44/5</t>
  </si>
  <si>
    <t xml:space="preserve">  43/5</t>
  </si>
  <si>
    <t xml:space="preserve"> 3.04,4</t>
  </si>
  <si>
    <t>36.11,7</t>
  </si>
  <si>
    <t xml:space="preserve">  42/6</t>
  </si>
  <si>
    <t xml:space="preserve">  34/6</t>
  </si>
  <si>
    <t>+ 5.51,9</t>
  </si>
  <si>
    <t xml:space="preserve"> 43/16</t>
  </si>
  <si>
    <t xml:space="preserve"> 3.13,1</t>
  </si>
  <si>
    <t xml:space="preserve">  45/19</t>
  </si>
  <si>
    <t xml:space="preserve">  49/18</t>
  </si>
  <si>
    <t xml:space="preserve"> 44/17</t>
  </si>
  <si>
    <t xml:space="preserve">  40/17</t>
  </si>
  <si>
    <t xml:space="preserve">  46/17</t>
  </si>
  <si>
    <t xml:space="preserve"> 45/3</t>
  </si>
  <si>
    <t xml:space="preserve">  48/6</t>
  </si>
  <si>
    <t xml:space="preserve"> 3.21,2</t>
  </si>
  <si>
    <t>37.05,6</t>
  </si>
  <si>
    <t>+ 6.45,8</t>
  </si>
  <si>
    <t xml:space="preserve"> 48/3</t>
  </si>
  <si>
    <t xml:space="preserve"> 3.21,3</t>
  </si>
  <si>
    <t>37.34,9</t>
  </si>
  <si>
    <t xml:space="preserve">  47/3</t>
  </si>
  <si>
    <t>+ 7.15,1</t>
  </si>
  <si>
    <t xml:space="preserve"> 49/6</t>
  </si>
  <si>
    <t xml:space="preserve"> 50/4</t>
  </si>
  <si>
    <t xml:space="preserve"> 3.17,1</t>
  </si>
  <si>
    <t xml:space="preserve"> 3.12,9</t>
  </si>
  <si>
    <t>37.43,2</t>
  </si>
  <si>
    <t xml:space="preserve">  41/3</t>
  </si>
  <si>
    <t>+ 7.23,4</t>
  </si>
  <si>
    <t xml:space="preserve"> 2.51,7</t>
  </si>
  <si>
    <t xml:space="preserve">  25/11</t>
  </si>
  <si>
    <t xml:space="preserve"> 51/7</t>
  </si>
  <si>
    <t xml:space="preserve">  51/7</t>
  </si>
  <si>
    <t xml:space="preserve">  54/7</t>
  </si>
  <si>
    <t xml:space="preserve"> 52/3</t>
  </si>
  <si>
    <t xml:space="preserve"> 3.22,6</t>
  </si>
  <si>
    <t xml:space="preserve"> 3.36,0</t>
  </si>
  <si>
    <t>38.20,5</t>
  </si>
  <si>
    <t>+ 8.00,7</t>
  </si>
  <si>
    <t xml:space="preserve"> 53/7</t>
  </si>
  <si>
    <t xml:space="preserve">  55/7</t>
  </si>
  <si>
    <t xml:space="preserve">  54/8</t>
  </si>
  <si>
    <t xml:space="preserve"> 3.27,3</t>
  </si>
  <si>
    <t xml:space="preserve"> 3.34,4</t>
  </si>
  <si>
    <t>39.30,9</t>
  </si>
  <si>
    <t>+ 9.11,1</t>
  </si>
  <si>
    <t xml:space="preserve"> 56/7</t>
  </si>
  <si>
    <t xml:space="preserve">  61/9</t>
  </si>
  <si>
    <t xml:space="preserve"> 57/8</t>
  </si>
  <si>
    <t xml:space="preserve">  59/9</t>
  </si>
  <si>
    <t xml:space="preserve"> 58/4</t>
  </si>
  <si>
    <t xml:space="preserve"> 3.17,2</t>
  </si>
  <si>
    <t xml:space="preserve"> 3.49,2</t>
  </si>
  <si>
    <t xml:space="preserve">  60/4</t>
  </si>
  <si>
    <t xml:space="preserve"> 59/6</t>
  </si>
  <si>
    <t xml:space="preserve"> 3.27,8</t>
  </si>
  <si>
    <t xml:space="preserve"> 3.37,4</t>
  </si>
  <si>
    <t xml:space="preserve"> 3.51,6</t>
  </si>
  <si>
    <t>41.37,8</t>
  </si>
  <si>
    <t>+11.18,0</t>
  </si>
  <si>
    <t xml:space="preserve"> 60/4</t>
  </si>
  <si>
    <t xml:space="preserve"> 4.32,0</t>
  </si>
  <si>
    <t xml:space="preserve"> 3.13,9</t>
  </si>
  <si>
    <t xml:space="preserve"> 3.24,0</t>
  </si>
  <si>
    <t>42.52,7</t>
  </si>
  <si>
    <t>+12.32,9</t>
  </si>
  <si>
    <t xml:space="preserve"> 61/9</t>
  </si>
  <si>
    <t xml:space="preserve">  63/10</t>
  </si>
  <si>
    <t xml:space="preserve">  61/10</t>
  </si>
  <si>
    <t xml:space="preserve"> 62/10</t>
  </si>
  <si>
    <t xml:space="preserve">  49/5</t>
  </si>
  <si>
    <t xml:space="preserve"> 50</t>
  </si>
  <si>
    <t>AKP9C</t>
  </si>
  <si>
    <t>2 min. hiljem</t>
  </si>
  <si>
    <t xml:space="preserve"> 0.20</t>
  </si>
  <si>
    <t xml:space="preserve">  59</t>
  </si>
  <si>
    <t>LK12F</t>
  </si>
  <si>
    <t xml:space="preserve">  6/2</t>
  </si>
  <si>
    <t>33.18,4</t>
  </si>
  <si>
    <t>+ 2.58,6</t>
  </si>
  <si>
    <t xml:space="preserve"> 14/5</t>
  </si>
  <si>
    <t xml:space="preserve"> 1.00</t>
  </si>
  <si>
    <t>33.51,6</t>
  </si>
  <si>
    <t>+ 3.31,8</t>
  </si>
  <si>
    <t xml:space="preserve"> 17/1</t>
  </si>
  <si>
    <t>34.18,3</t>
  </si>
  <si>
    <t>+ 3.58,5</t>
  </si>
  <si>
    <t xml:space="preserve"> 19/9</t>
  </si>
  <si>
    <t xml:space="preserve"> 20/10</t>
  </si>
  <si>
    <t xml:space="preserve"> 21/1</t>
  </si>
  <si>
    <t xml:space="preserve"> 22/2</t>
  </si>
  <si>
    <t xml:space="preserve"> 25/11</t>
  </si>
  <si>
    <t xml:space="preserve"> 26/3</t>
  </si>
  <si>
    <t xml:space="preserve"> 27/4</t>
  </si>
  <si>
    <t xml:space="preserve"> 28/12</t>
  </si>
  <si>
    <t xml:space="preserve"> 29/5</t>
  </si>
  <si>
    <t>35.21,5</t>
  </si>
  <si>
    <t>+ 5.01,7</t>
  </si>
  <si>
    <t xml:space="preserve"> 32/1</t>
  </si>
  <si>
    <t xml:space="preserve"> 35/2</t>
  </si>
  <si>
    <t xml:space="preserve"> 36/1</t>
  </si>
  <si>
    <t xml:space="preserve"> 37/4</t>
  </si>
  <si>
    <t>36.10,8</t>
  </si>
  <si>
    <t>+ 5.51,0</t>
  </si>
  <si>
    <t xml:space="preserve"> 39/5</t>
  </si>
  <si>
    <t xml:space="preserve"> 41/2</t>
  </si>
  <si>
    <t xml:space="preserve"> 42/15</t>
  </si>
  <si>
    <t>36.24,9</t>
  </si>
  <si>
    <t>+ 6.05,1</t>
  </si>
  <si>
    <t>36.56,9</t>
  </si>
  <si>
    <t>+ 6.37,1</t>
  </si>
  <si>
    <t xml:space="preserve"> 46/18</t>
  </si>
  <si>
    <t xml:space="preserve"> 47/5</t>
  </si>
  <si>
    <t>37.20,2</t>
  </si>
  <si>
    <t>+ 7.00,4</t>
  </si>
  <si>
    <t>38.18,2</t>
  </si>
  <si>
    <t>+ 7.58,4</t>
  </si>
  <si>
    <t>38.57,8</t>
  </si>
  <si>
    <t>+ 8.38,0</t>
  </si>
  <si>
    <t xml:space="preserve"> 54/5</t>
  </si>
  <si>
    <t xml:space="preserve"> 55/6</t>
  </si>
  <si>
    <t>39.37,9</t>
  </si>
  <si>
    <t>+ 9.18,1</t>
  </si>
  <si>
    <t>40.34,5</t>
  </si>
  <si>
    <t>+10.14,7</t>
  </si>
  <si>
    <t>40.49,0</t>
  </si>
  <si>
    <t>+10.29,2</t>
  </si>
  <si>
    <t>43.58,7</t>
  </si>
  <si>
    <t>+13.38,9</t>
  </si>
  <si>
    <t>48.02,9</t>
  </si>
  <si>
    <t>+17.43,1</t>
  </si>
  <si>
    <t>Avg.speed of winner  69.44 km/h</t>
  </si>
  <si>
    <t>CarClaze</t>
  </si>
  <si>
    <t xml:space="preserve">  63.02 km/h</t>
  </si>
  <si>
    <t xml:space="preserve">  57.93 km/h</t>
  </si>
  <si>
    <t xml:space="preserve">  58.58 km/h</t>
  </si>
  <si>
    <t xml:space="preserve">  56.56 km/h</t>
  </si>
  <si>
    <t xml:space="preserve">  55.71 km/h</t>
  </si>
  <si>
    <t xml:space="preserve">  57.00 km/h</t>
  </si>
  <si>
    <t xml:space="preserve">  53.02 km/h</t>
  </si>
  <si>
    <t xml:space="preserve">  52.24 km/h</t>
  </si>
  <si>
    <t xml:space="preserve"> 2.47 km</t>
  </si>
  <si>
    <t xml:space="preserve"> 29 Nogu/Nogu</t>
  </si>
  <si>
    <t xml:space="preserve"> 47 Ehrbach/Lepp</t>
  </si>
  <si>
    <t xml:space="preserve"> 19 Korgesaar/Korgesaar</t>
  </si>
  <si>
    <t xml:space="preserve"> 21 Vaher/Vaher</t>
  </si>
  <si>
    <t xml:space="preserve"> 46 Burmeister/Jüriado</t>
  </si>
  <si>
    <t xml:space="preserve"> 64 Meos/Sile</t>
  </si>
  <si>
    <t xml:space="preserve"> 52 Hansson/Kase</t>
  </si>
  <si>
    <t>Cramo</t>
  </si>
  <si>
    <t xml:space="preserve">  36.92 km/h</t>
  </si>
  <si>
    <t xml:space="preserve">  36.97 km/h</t>
  </si>
  <si>
    <t xml:space="preserve">  36.14 km/h</t>
  </si>
  <si>
    <t xml:space="preserve">  35.42 km/h</t>
  </si>
  <si>
    <t xml:space="preserve">  34.41 km/h</t>
  </si>
  <si>
    <t xml:space="preserve">  35.47 km/h</t>
  </si>
  <si>
    <t xml:space="preserve">  34.16 km/h</t>
  </si>
  <si>
    <t xml:space="preserve">  34.00 km/h</t>
  </si>
  <si>
    <t xml:space="preserve"> 0.80 km</t>
  </si>
  <si>
    <t xml:space="preserve"> 25 Aasmäe/Soopalu</t>
  </si>
  <si>
    <t xml:space="preserve"> 30 Tammoja/Tammoja</t>
  </si>
  <si>
    <t xml:space="preserve"> 41 Borunov/Karino</t>
  </si>
  <si>
    <t xml:space="preserve"> 56 Jakobi/Jakobi</t>
  </si>
  <si>
    <t xml:space="preserve"> 94 Priilinn/Priilinn</t>
  </si>
  <si>
    <t>Laheotsa</t>
  </si>
  <si>
    <t xml:space="preserve">  71.41 km/h</t>
  </si>
  <si>
    <t xml:space="preserve">  66.24 km/h</t>
  </si>
  <si>
    <t xml:space="preserve">  68.27 km/h</t>
  </si>
  <si>
    <t xml:space="preserve">  62.27 km/h</t>
  </si>
  <si>
    <t xml:space="preserve">  64.01 km/h</t>
  </si>
  <si>
    <t xml:space="preserve">  66.51 km/h</t>
  </si>
  <si>
    <t xml:space="preserve">  60.93 km/h</t>
  </si>
  <si>
    <t xml:space="preserve"> 4.58 km</t>
  </si>
  <si>
    <t xml:space="preserve"> 22 Kotkas/Nook</t>
  </si>
  <si>
    <t>Kalasaba</t>
  </si>
  <si>
    <t xml:space="preserve">  63.11 km/h</t>
  </si>
  <si>
    <t xml:space="preserve">  57.59 km/h</t>
  </si>
  <si>
    <t xml:space="preserve">  57.29 km/h</t>
  </si>
  <si>
    <t xml:space="preserve">  54.12 km/h</t>
  </si>
  <si>
    <t xml:space="preserve">  54.29 km/h</t>
  </si>
  <si>
    <t xml:space="preserve">  55.64 km/h</t>
  </si>
  <si>
    <t xml:space="preserve">  52.03 km/h</t>
  </si>
  <si>
    <t xml:space="preserve">  52.99 km/h</t>
  </si>
  <si>
    <t xml:space="preserve"> 61 Roop/Tobias</t>
  </si>
  <si>
    <t xml:space="preserve"> 55 Kruuser/Kruuser</t>
  </si>
  <si>
    <t>Mobil1</t>
  </si>
  <si>
    <t xml:space="preserve">  38.92 km/h</t>
  </si>
  <si>
    <t xml:space="preserve">  37.89 km/h</t>
  </si>
  <si>
    <t xml:space="preserve">  37.70 km/h</t>
  </si>
  <si>
    <t xml:space="preserve">  34.70 km/h</t>
  </si>
  <si>
    <t xml:space="preserve">  36.27 km/h</t>
  </si>
  <si>
    <t xml:space="preserve">  35.04 km/h</t>
  </si>
  <si>
    <t xml:space="preserve"> 51 Matikainen/Gutmann</t>
  </si>
  <si>
    <t xml:space="preserve"> 74 Taal/Kallasmaa</t>
  </si>
  <si>
    <t>Kastani</t>
  </si>
  <si>
    <t xml:space="preserve">  74.88 km/h</t>
  </si>
  <si>
    <t xml:space="preserve">  68.90 km/h</t>
  </si>
  <si>
    <t xml:space="preserve">  68.16 km/h</t>
  </si>
  <si>
    <t xml:space="preserve">  63.03 km/h</t>
  </si>
  <si>
    <t xml:space="preserve">  65.22 km/h</t>
  </si>
  <si>
    <t xml:space="preserve">  65.07 km/h</t>
  </si>
  <si>
    <t xml:space="preserve">  59.37 km/h</t>
  </si>
  <si>
    <t xml:space="preserve">  58.95 km/h</t>
  </si>
  <si>
    <t xml:space="preserve"> 23 Pihel/Vihmann</t>
  </si>
  <si>
    <t xml:space="preserve"> 60 Tinno/Vilu</t>
  </si>
  <si>
    <t>Europart</t>
  </si>
  <si>
    <t xml:space="preserve">  76.57 km/h</t>
  </si>
  <si>
    <t xml:space="preserve">  69.43 km/h</t>
  </si>
  <si>
    <t xml:space="preserve">  70.13 km/h</t>
  </si>
  <si>
    <t xml:space="preserve">  68.15 km/h</t>
  </si>
  <si>
    <t xml:space="preserve">  68.91 km/h</t>
  </si>
  <si>
    <t xml:space="preserve">  63.76 km/h</t>
  </si>
  <si>
    <t xml:space="preserve">  63.51 km/h</t>
  </si>
  <si>
    <t xml:space="preserve"> 3.08 km</t>
  </si>
  <si>
    <t xml:space="preserve"> 20 Haiba/Rillo</t>
  </si>
  <si>
    <t>Purtse</t>
  </si>
  <si>
    <t xml:space="preserve">  76.07 km/h</t>
  </si>
  <si>
    <t xml:space="preserve">  68.30 km/h</t>
  </si>
  <si>
    <t xml:space="preserve">  70.75 km/h</t>
  </si>
  <si>
    <t xml:space="preserve">  66.02 km/h</t>
  </si>
  <si>
    <t xml:space="preserve">  69.14 km/h</t>
  </si>
  <si>
    <t xml:space="preserve">  69.10 km/h</t>
  </si>
  <si>
    <t xml:space="preserve">  64.97 km/h</t>
  </si>
  <si>
    <t xml:space="preserve">  63.24 km/h</t>
  </si>
  <si>
    <t xml:space="preserve"> 3.29 km</t>
  </si>
  <si>
    <t xml:space="preserve"> 34 Uusneem/Holtsmann</t>
  </si>
  <si>
    <t>Nevi</t>
  </si>
  <si>
    <t xml:space="preserve">  74.60 km/h</t>
  </si>
  <si>
    <t xml:space="preserve">  70.15 km/h</t>
  </si>
  <si>
    <t xml:space="preserve">  67.39 km/h</t>
  </si>
  <si>
    <t xml:space="preserve">  66.16 km/h</t>
  </si>
  <si>
    <t xml:space="preserve">  67.12 km/h</t>
  </si>
  <si>
    <t xml:space="preserve">  68.00 km/h</t>
  </si>
  <si>
    <t xml:space="preserve">  64.87 km/h</t>
  </si>
  <si>
    <t xml:space="preserve">  67.05 km/h</t>
  </si>
  <si>
    <t xml:space="preserve"> 3.33 km</t>
  </si>
  <si>
    <t xml:space="preserve">  74.82 km/h</t>
  </si>
  <si>
    <t xml:space="preserve">  68.96 km/h</t>
  </si>
  <si>
    <t xml:space="preserve">  70.53 km/h</t>
  </si>
  <si>
    <t xml:space="preserve">  65.15 km/h</t>
  </si>
  <si>
    <t xml:space="preserve">  66.43 km/h</t>
  </si>
  <si>
    <t xml:space="preserve">  67.04 km/h</t>
  </si>
  <si>
    <t xml:space="preserve">  65.19 km/h</t>
  </si>
  <si>
    <t xml:space="preserve">  64.09 km/h</t>
  </si>
  <si>
    <t xml:space="preserve">  56/20</t>
  </si>
  <si>
    <t xml:space="preserve">  60/5</t>
  </si>
  <si>
    <t xml:space="preserve">  63/6</t>
  </si>
  <si>
    <t xml:space="preserve"> 3.11,0</t>
  </si>
  <si>
    <t>ÜLEKANNE</t>
  </si>
  <si>
    <t>12.13,7</t>
  </si>
  <si>
    <t xml:space="preserve">  83</t>
  </si>
  <si>
    <t>LK12S</t>
  </si>
  <si>
    <t xml:space="preserve">   1</t>
  </si>
  <si>
    <t>LK10F</t>
  </si>
  <si>
    <t>Started   89 /  Finished   62</t>
  </si>
  <si>
    <t xml:space="preserve">  27</t>
  </si>
  <si>
    <t xml:space="preserve">  55</t>
  </si>
  <si>
    <t xml:space="preserve">  21</t>
  </si>
  <si>
    <t xml:space="preserve">  28</t>
  </si>
  <si>
    <t>Started    8 /  Finished    6</t>
  </si>
  <si>
    <t>Started   31 /  Finished   18</t>
  </si>
  <si>
    <t>+ 0.13,1</t>
  </si>
  <si>
    <t>+ 0.40,6</t>
  </si>
  <si>
    <t>Started   13 /  Finished    7</t>
  </si>
  <si>
    <t>+ 0.04,0</t>
  </si>
  <si>
    <t>+ 1.26,7</t>
  </si>
  <si>
    <t xml:space="preserve">  47</t>
  </si>
  <si>
    <t xml:space="preserve">  61</t>
  </si>
  <si>
    <t>+ 1.14,0</t>
  </si>
  <si>
    <t>+ 2.16,9</t>
  </si>
  <si>
    <t>Started    8 /  Finished    7</t>
  </si>
  <si>
    <t xml:space="preserve">  19</t>
  </si>
  <si>
    <t>+ 0.34,1</t>
  </si>
  <si>
    <t>+ 0.43,7</t>
  </si>
  <si>
    <t>Started   10 /  Finished   10</t>
  </si>
  <si>
    <t>+ 0.28,9</t>
  </si>
  <si>
    <t xml:space="preserve">  12</t>
  </si>
  <si>
    <t>+ 2.17,2</t>
  </si>
  <si>
    <t xml:space="preserve">  46</t>
  </si>
  <si>
    <t xml:space="preserve">  56</t>
  </si>
  <si>
    <t xml:space="preserve">  92</t>
  </si>
  <si>
    <t xml:space="preserve">  64</t>
  </si>
  <si>
    <t>+ 0.15,2</t>
  </si>
  <si>
    <t xml:space="preserve">  74</t>
  </si>
  <si>
    <t>+ 2.21,0</t>
  </si>
  <si>
    <t xml:space="preserve">  27/5</t>
  </si>
  <si>
    <t xml:space="preserve">  35/4</t>
  </si>
  <si>
    <t xml:space="preserve"> 33/3</t>
  </si>
  <si>
    <t xml:space="preserve"> 34/2</t>
  </si>
  <si>
    <t>35.46,6</t>
  </si>
  <si>
    <t>+ 5.26,8</t>
  </si>
  <si>
    <t xml:space="preserve">  32/15</t>
  </si>
  <si>
    <t>+ 0.05,7</t>
  </si>
  <si>
    <t>+ 1.54,0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</si>
</sst>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2" borderId="3" applyNumberFormat="0" applyAlignment="0" applyProtection="0"/>
    <xf numFmtId="0" fontId="20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0" fillId="23" borderId="5" applyNumberFormat="0" applyFont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19" borderId="9" applyNumberFormat="0" applyAlignment="0" applyProtection="0"/>
  </cellStyleXfs>
  <cellXfs count="23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49" fontId="2" fillId="32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0" fillId="32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0" fontId="3" fillId="4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/>
    </xf>
    <xf numFmtId="49" fontId="12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49" fontId="0" fillId="33" borderId="0" xfId="0" applyNumberFormat="1" applyFont="1" applyFill="1" applyAlignment="1">
      <alignment/>
    </xf>
    <xf numFmtId="20" fontId="2" fillId="33" borderId="13" xfId="0" applyNumberFormat="1" applyFont="1" applyFill="1" applyBorder="1" applyAlignment="1" quotePrefix="1">
      <alignment horizontal="center"/>
    </xf>
    <xf numFmtId="0" fontId="5" fillId="33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49" fontId="15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9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16" fillId="0" borderId="0" xfId="0" applyFont="1" applyAlignment="1">
      <alignment vertical="center"/>
    </xf>
    <xf numFmtId="49" fontId="19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7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7" fillId="35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49" fontId="3" fillId="34" borderId="17" xfId="0" applyNumberFormat="1" applyFont="1" applyFill="1" applyBorder="1" applyAlignment="1">
      <alignment horizontal="left" vertical="center"/>
    </xf>
    <xf numFmtId="0" fontId="3" fillId="34" borderId="19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2" fillId="0" borderId="2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3" fillId="37" borderId="24" xfId="0" applyNumberFormat="1" applyFont="1" applyFill="1" applyBorder="1" applyAlignment="1">
      <alignment horizontal="right"/>
    </xf>
    <xf numFmtId="0" fontId="3" fillId="37" borderId="25" xfId="0" applyFont="1" applyFill="1" applyBorder="1" applyAlignment="1">
      <alignment horizontal="center"/>
    </xf>
    <xf numFmtId="0" fontId="3" fillId="37" borderId="25" xfId="0" applyFont="1" applyFill="1" applyBorder="1" applyAlignment="1">
      <alignment/>
    </xf>
    <xf numFmtId="49" fontId="3" fillId="37" borderId="25" xfId="0" applyNumberFormat="1" applyFont="1" applyFill="1" applyBorder="1" applyAlignment="1">
      <alignment horizontal="left"/>
    </xf>
    <xf numFmtId="0" fontId="3" fillId="37" borderId="26" xfId="0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0" fillId="32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ill="1" applyAlignment="1">
      <alignment/>
    </xf>
    <xf numFmtId="49" fontId="2" fillId="0" borderId="0" xfId="0" applyNumberFormat="1" applyFont="1" applyAlignment="1">
      <alignment horizontal="right"/>
    </xf>
    <xf numFmtId="49" fontId="2" fillId="32" borderId="0" xfId="0" applyNumberFormat="1" applyFont="1" applyFill="1" applyAlignment="1">
      <alignment horizontal="right"/>
    </xf>
    <xf numFmtId="49" fontId="0" fillId="3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0" fillId="4" borderId="0" xfId="0" applyNumberFormat="1" applyFill="1" applyAlignment="1">
      <alignment horizontal="right"/>
    </xf>
    <xf numFmtId="49" fontId="2" fillId="0" borderId="0" xfId="0" applyNumberFormat="1" applyFont="1" applyAlignment="1">
      <alignment horizontal="center"/>
    </xf>
    <xf numFmtId="0" fontId="3" fillId="4" borderId="10" xfId="0" applyFont="1" applyFill="1" applyBorder="1" applyAlignment="1">
      <alignment horizontal="right"/>
    </xf>
    <xf numFmtId="49" fontId="2" fillId="32" borderId="0" xfId="0" applyNumberFormat="1" applyFont="1" applyFill="1" applyAlignment="1">
      <alignment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3" fillId="4" borderId="19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3" fillId="4" borderId="32" xfId="0" applyNumberFormat="1" applyFont="1" applyFill="1" applyBorder="1" applyAlignment="1">
      <alignment/>
    </xf>
    <xf numFmtId="49" fontId="3" fillId="4" borderId="33" xfId="0" applyNumberFormat="1" applyFont="1" applyFill="1" applyBorder="1" applyAlignment="1">
      <alignment/>
    </xf>
    <xf numFmtId="0" fontId="3" fillId="4" borderId="34" xfId="0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right"/>
    </xf>
    <xf numFmtId="20" fontId="2" fillId="33" borderId="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49" fontId="0" fillId="33" borderId="39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40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0" fillId="33" borderId="40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3" fillId="4" borderId="41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43" xfId="0" applyBorder="1" applyAlignment="1">
      <alignment/>
    </xf>
    <xf numFmtId="0" fontId="4" fillId="0" borderId="0" xfId="0" applyNumberFormat="1" applyFont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3" fillId="4" borderId="44" xfId="0" applyNumberFormat="1" applyFont="1" applyFill="1" applyBorder="1" applyAlignment="1">
      <alignment horizontal="center"/>
    </xf>
    <xf numFmtId="0" fontId="4" fillId="4" borderId="18" xfId="0" applyNumberFormat="1" applyFont="1" applyFill="1" applyBorder="1" applyAlignment="1">
      <alignment horizontal="center"/>
    </xf>
    <xf numFmtId="0" fontId="13" fillId="0" borderId="17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4" borderId="13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left"/>
    </xf>
    <xf numFmtId="49" fontId="12" fillId="0" borderId="46" xfId="0" applyNumberFormat="1" applyFont="1" applyBorder="1" applyAlignment="1">
      <alignment horizontal="left"/>
    </xf>
    <xf numFmtId="16" fontId="12" fillId="0" borderId="45" xfId="0" applyNumberFormat="1" applyFont="1" applyBorder="1" applyAlignment="1">
      <alignment horizontal="left"/>
    </xf>
    <xf numFmtId="49" fontId="12" fillId="0" borderId="48" xfId="0" applyNumberFormat="1" applyFont="1" applyBorder="1" applyAlignment="1">
      <alignment horizontal="left"/>
    </xf>
    <xf numFmtId="49" fontId="6" fillId="4" borderId="49" xfId="0" applyNumberFormat="1" applyFont="1" applyFill="1" applyBorder="1" applyAlignment="1">
      <alignment horizontal="center"/>
    </xf>
    <xf numFmtId="49" fontId="3" fillId="4" borderId="50" xfId="0" applyNumberFormat="1" applyFont="1" applyFill="1" applyBorder="1" applyAlignment="1">
      <alignment horizontal="center"/>
    </xf>
    <xf numFmtId="49" fontId="6" fillId="4" borderId="51" xfId="0" applyNumberFormat="1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13" fillId="0" borderId="23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13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5.28125" style="15" customWidth="1"/>
    <col min="2" max="2" width="4.421875" style="36" customWidth="1"/>
    <col min="3" max="3" width="10.00390625" style="0" bestFit="1" customWidth="1"/>
    <col min="4" max="4" width="24.57421875" style="0" bestFit="1" customWidth="1"/>
    <col min="5" max="5" width="20.00390625" style="0" bestFit="1" customWidth="1"/>
    <col min="6" max="6" width="5.00390625" style="0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61" t="s">
        <v>327</v>
      </c>
      <c r="B1" s="52"/>
      <c r="C1" s="35"/>
      <c r="D1" s="35"/>
      <c r="E1" s="35"/>
      <c r="F1" s="37"/>
      <c r="G1" s="35"/>
      <c r="H1" s="28"/>
      <c r="I1" s="28"/>
    </row>
    <row r="2" spans="1:9" ht="15.75">
      <c r="A2" s="63">
        <f>COUNTBLANK(A11:A76)</f>
        <v>0</v>
      </c>
      <c r="B2" s="53"/>
      <c r="C2" s="54"/>
      <c r="D2" s="35"/>
      <c r="E2" s="35"/>
      <c r="F2" s="47" t="s">
        <v>833</v>
      </c>
      <c r="G2" s="35"/>
      <c r="H2" s="35"/>
      <c r="I2" s="35"/>
    </row>
    <row r="3" spans="1:9" ht="15.75">
      <c r="A3" s="61">
        <f>A1-A2</f>
        <v>86</v>
      </c>
      <c r="B3" s="53"/>
      <c r="C3" s="54"/>
      <c r="D3" s="35"/>
      <c r="E3" s="35"/>
      <c r="F3" s="37" t="s">
        <v>797</v>
      </c>
      <c r="G3" s="35"/>
      <c r="H3" s="180"/>
      <c r="I3" s="181"/>
    </row>
    <row r="4" spans="1:9" ht="15.75">
      <c r="A4" s="61"/>
      <c r="B4" s="53"/>
      <c r="C4" s="54"/>
      <c r="D4" s="35"/>
      <c r="E4" s="35"/>
      <c r="F4" s="37"/>
      <c r="G4" s="35"/>
      <c r="H4" s="180"/>
      <c r="I4" s="181"/>
    </row>
    <row r="5" spans="1:9" ht="15.75">
      <c r="A5" s="61"/>
      <c r="B5" s="53"/>
      <c r="C5" s="54"/>
      <c r="D5" s="35"/>
      <c r="E5" s="35"/>
      <c r="F5" s="37"/>
      <c r="G5" s="35"/>
      <c r="H5" s="180"/>
      <c r="I5" s="181"/>
    </row>
    <row r="6" spans="1:9" ht="15.75">
      <c r="A6" s="61"/>
      <c r="B6" s="53"/>
      <c r="C6" s="54"/>
      <c r="D6" s="35"/>
      <c r="E6" s="35"/>
      <c r="F6" s="37"/>
      <c r="G6" s="35"/>
      <c r="H6" s="180"/>
      <c r="I6" s="181"/>
    </row>
    <row r="7" spans="1:9" ht="15">
      <c r="A7" s="55"/>
      <c r="B7" s="53"/>
      <c r="C7" s="54"/>
      <c r="D7" s="35"/>
      <c r="E7" s="35"/>
      <c r="F7" s="37" t="s">
        <v>798</v>
      </c>
      <c r="G7" s="35"/>
      <c r="H7" s="180"/>
      <c r="I7" s="181"/>
    </row>
    <row r="8" spans="1:9" ht="15" customHeight="1">
      <c r="A8" s="51"/>
      <c r="B8" s="52"/>
      <c r="C8" s="54"/>
      <c r="D8" s="35"/>
      <c r="E8" s="35"/>
      <c r="F8" s="35"/>
      <c r="G8" s="35"/>
      <c r="H8" s="121" t="s">
        <v>385</v>
      </c>
      <c r="I8" s="56">
        <v>0.4125</v>
      </c>
    </row>
    <row r="9" spans="1:9" ht="15">
      <c r="A9" s="51"/>
      <c r="B9" s="57" t="s">
        <v>304</v>
      </c>
      <c r="C9" s="54"/>
      <c r="D9" s="35"/>
      <c r="E9" s="35"/>
      <c r="F9" s="35"/>
      <c r="G9" s="35"/>
      <c r="H9" s="74">
        <v>0</v>
      </c>
      <c r="I9" s="56">
        <v>0.4145833333333333</v>
      </c>
    </row>
    <row r="10" spans="1:9" s="75" customFormat="1" ht="13.5" thickBot="1">
      <c r="A10" s="132"/>
      <c r="B10" s="133" t="s">
        <v>305</v>
      </c>
      <c r="C10" s="134" t="s">
        <v>306</v>
      </c>
      <c r="D10" s="135" t="s">
        <v>307</v>
      </c>
      <c r="E10" s="136" t="s">
        <v>308</v>
      </c>
      <c r="F10" s="135"/>
      <c r="G10" s="135" t="s">
        <v>309</v>
      </c>
      <c r="H10" s="135" t="s">
        <v>310</v>
      </c>
      <c r="I10" s="137" t="s">
        <v>311</v>
      </c>
    </row>
    <row r="11" spans="1:12" ht="15" customHeight="1">
      <c r="A11" s="128" t="s">
        <v>338</v>
      </c>
      <c r="B11" s="129">
        <v>1</v>
      </c>
      <c r="C11" s="130" t="s">
        <v>354</v>
      </c>
      <c r="D11" s="131" t="s">
        <v>633</v>
      </c>
      <c r="E11" s="131" t="s">
        <v>634</v>
      </c>
      <c r="F11" s="131" t="s">
        <v>340</v>
      </c>
      <c r="G11" s="131" t="s">
        <v>478</v>
      </c>
      <c r="H11" s="131" t="s">
        <v>570</v>
      </c>
      <c r="I11" s="126" t="s">
        <v>506</v>
      </c>
      <c r="J11" s="75"/>
      <c r="K11" s="75"/>
      <c r="L11" s="75"/>
    </row>
    <row r="12" spans="1:12" ht="15" customHeight="1">
      <c r="A12" s="58" t="s">
        <v>341</v>
      </c>
      <c r="B12" s="59">
        <v>3</v>
      </c>
      <c r="C12" s="97" t="s">
        <v>360</v>
      </c>
      <c r="D12" s="78" t="s">
        <v>799</v>
      </c>
      <c r="E12" s="78" t="s">
        <v>800</v>
      </c>
      <c r="F12" s="78" t="s">
        <v>340</v>
      </c>
      <c r="G12" s="78" t="s">
        <v>495</v>
      </c>
      <c r="H12" s="78" t="s">
        <v>801</v>
      </c>
      <c r="I12" s="127" t="s">
        <v>510</v>
      </c>
      <c r="J12" s="75"/>
      <c r="K12" s="75"/>
      <c r="L12" s="75"/>
    </row>
    <row r="13" spans="1:12" ht="15" customHeight="1">
      <c r="A13" s="58" t="s">
        <v>342</v>
      </c>
      <c r="B13" s="59">
        <v>5</v>
      </c>
      <c r="C13" s="97" t="s">
        <v>360</v>
      </c>
      <c r="D13" s="78" t="s">
        <v>802</v>
      </c>
      <c r="E13" s="78" t="s">
        <v>803</v>
      </c>
      <c r="F13" s="78" t="s">
        <v>340</v>
      </c>
      <c r="G13" s="78" t="s">
        <v>804</v>
      </c>
      <c r="H13" s="78" t="s">
        <v>658</v>
      </c>
      <c r="I13" s="127" t="s">
        <v>511</v>
      </c>
      <c r="J13" s="75"/>
      <c r="K13" s="75"/>
      <c r="L13" s="75"/>
    </row>
    <row r="14" spans="1:12" ht="15" customHeight="1">
      <c r="A14" s="58" t="s">
        <v>343</v>
      </c>
      <c r="B14" s="59">
        <v>6</v>
      </c>
      <c r="C14" s="97" t="s">
        <v>360</v>
      </c>
      <c r="D14" s="78" t="s">
        <v>635</v>
      </c>
      <c r="E14" s="78" t="s">
        <v>636</v>
      </c>
      <c r="F14" s="78" t="s">
        <v>340</v>
      </c>
      <c r="G14" s="78" t="s">
        <v>554</v>
      </c>
      <c r="H14" s="78" t="s">
        <v>378</v>
      </c>
      <c r="I14" s="127" t="s">
        <v>515</v>
      </c>
      <c r="J14" s="75"/>
      <c r="K14" s="75"/>
      <c r="L14" s="75"/>
    </row>
    <row r="15" spans="1:12" ht="15" customHeight="1">
      <c r="A15" s="58" t="s">
        <v>345</v>
      </c>
      <c r="B15" s="59">
        <v>7</v>
      </c>
      <c r="C15" s="97" t="s">
        <v>360</v>
      </c>
      <c r="D15" s="78" t="s">
        <v>805</v>
      </c>
      <c r="E15" s="78" t="s">
        <v>639</v>
      </c>
      <c r="F15" s="78" t="s">
        <v>340</v>
      </c>
      <c r="G15" s="78" t="s">
        <v>478</v>
      </c>
      <c r="H15" s="78" t="s">
        <v>494</v>
      </c>
      <c r="I15" s="127" t="s">
        <v>518</v>
      </c>
      <c r="J15" s="75"/>
      <c r="K15" s="75"/>
      <c r="L15" s="75"/>
    </row>
    <row r="16" spans="1:12" ht="15" customHeight="1">
      <c r="A16" s="58" t="s">
        <v>346</v>
      </c>
      <c r="B16" s="59">
        <v>8</v>
      </c>
      <c r="C16" s="97" t="s">
        <v>354</v>
      </c>
      <c r="D16" s="78" t="s">
        <v>637</v>
      </c>
      <c r="E16" s="78" t="s">
        <v>638</v>
      </c>
      <c r="F16" s="78" t="s">
        <v>340</v>
      </c>
      <c r="G16" s="78"/>
      <c r="H16" s="78" t="s">
        <v>494</v>
      </c>
      <c r="I16" s="127" t="s">
        <v>522</v>
      </c>
      <c r="J16" s="75"/>
      <c r="K16" s="75"/>
      <c r="L16" s="75"/>
    </row>
    <row r="17" spans="1:12" ht="15" customHeight="1">
      <c r="A17" s="58" t="s">
        <v>347</v>
      </c>
      <c r="B17" s="59">
        <v>9</v>
      </c>
      <c r="C17" s="97" t="s">
        <v>360</v>
      </c>
      <c r="D17" s="78" t="s">
        <v>806</v>
      </c>
      <c r="E17" s="78" t="s">
        <v>807</v>
      </c>
      <c r="F17" s="78" t="s">
        <v>340</v>
      </c>
      <c r="G17" s="78" t="s">
        <v>808</v>
      </c>
      <c r="H17" s="78" t="s">
        <v>378</v>
      </c>
      <c r="I17" s="127" t="s">
        <v>267</v>
      </c>
      <c r="J17" s="75"/>
      <c r="K17" s="75"/>
      <c r="L17" s="75"/>
    </row>
    <row r="18" spans="1:12" ht="15" customHeight="1">
      <c r="A18" s="58" t="s">
        <v>349</v>
      </c>
      <c r="B18" s="59">
        <v>10</v>
      </c>
      <c r="C18" s="97" t="s">
        <v>354</v>
      </c>
      <c r="D18" s="78" t="s">
        <v>504</v>
      </c>
      <c r="E18" s="78" t="s">
        <v>809</v>
      </c>
      <c r="F18" s="78" t="s">
        <v>340</v>
      </c>
      <c r="G18" s="78" t="s">
        <v>505</v>
      </c>
      <c r="H18" s="78" t="s">
        <v>494</v>
      </c>
      <c r="I18" s="127" t="s">
        <v>525</v>
      </c>
      <c r="J18" s="75"/>
      <c r="K18" s="75"/>
      <c r="L18" s="75"/>
    </row>
    <row r="19" spans="1:12" ht="15" customHeight="1">
      <c r="A19" s="58" t="s">
        <v>350</v>
      </c>
      <c r="B19" s="59">
        <v>11</v>
      </c>
      <c r="C19" s="97" t="s">
        <v>354</v>
      </c>
      <c r="D19" s="78" t="s">
        <v>640</v>
      </c>
      <c r="E19" s="78" t="s">
        <v>641</v>
      </c>
      <c r="F19" s="78" t="s">
        <v>340</v>
      </c>
      <c r="G19" s="78" t="s">
        <v>490</v>
      </c>
      <c r="H19" s="78" t="s">
        <v>494</v>
      </c>
      <c r="I19" s="127" t="s">
        <v>526</v>
      </c>
      <c r="J19" s="75"/>
      <c r="K19" s="75"/>
      <c r="L19" s="75"/>
    </row>
    <row r="20" spans="1:12" ht="15" customHeight="1">
      <c r="A20" s="58" t="s">
        <v>351</v>
      </c>
      <c r="B20" s="59">
        <v>12</v>
      </c>
      <c r="C20" s="97" t="s">
        <v>360</v>
      </c>
      <c r="D20" s="78" t="s">
        <v>489</v>
      </c>
      <c r="E20" s="78" t="s">
        <v>264</v>
      </c>
      <c r="F20" s="78" t="s">
        <v>340</v>
      </c>
      <c r="G20" s="78" t="s">
        <v>490</v>
      </c>
      <c r="H20" s="78" t="s">
        <v>494</v>
      </c>
      <c r="I20" s="127" t="s">
        <v>527</v>
      </c>
      <c r="J20" s="75"/>
      <c r="K20" s="75"/>
      <c r="L20" s="75"/>
    </row>
    <row r="21" spans="1:12" ht="15" customHeight="1">
      <c r="A21" s="58" t="s">
        <v>399</v>
      </c>
      <c r="B21" s="59">
        <v>14</v>
      </c>
      <c r="C21" s="97" t="s">
        <v>360</v>
      </c>
      <c r="D21" s="78" t="s">
        <v>497</v>
      </c>
      <c r="E21" s="78" t="s">
        <v>498</v>
      </c>
      <c r="F21" s="78" t="s">
        <v>340</v>
      </c>
      <c r="G21" s="78" t="s">
        <v>499</v>
      </c>
      <c r="H21" s="78" t="s">
        <v>494</v>
      </c>
      <c r="I21" s="127" t="s">
        <v>528</v>
      </c>
      <c r="J21" s="75"/>
      <c r="K21" s="75"/>
      <c r="L21" s="75"/>
    </row>
    <row r="22" spans="1:12" ht="15" customHeight="1">
      <c r="A22" s="58" t="s">
        <v>401</v>
      </c>
      <c r="B22" s="59">
        <v>15</v>
      </c>
      <c r="C22" s="97" t="s">
        <v>360</v>
      </c>
      <c r="D22" s="78" t="s">
        <v>492</v>
      </c>
      <c r="E22" s="78" t="s">
        <v>276</v>
      </c>
      <c r="F22" s="78" t="s">
        <v>340</v>
      </c>
      <c r="G22" s="78" t="s">
        <v>493</v>
      </c>
      <c r="H22" s="78" t="s">
        <v>494</v>
      </c>
      <c r="I22" s="127" t="s">
        <v>532</v>
      </c>
      <c r="J22" s="75"/>
      <c r="K22" s="75"/>
      <c r="L22" s="75"/>
    </row>
    <row r="23" spans="1:12" ht="15" customHeight="1">
      <c r="A23" s="58" t="s">
        <v>403</v>
      </c>
      <c r="B23" s="59">
        <v>16</v>
      </c>
      <c r="C23" s="97" t="s">
        <v>354</v>
      </c>
      <c r="D23" s="78" t="s">
        <v>507</v>
      </c>
      <c r="E23" s="78" t="s">
        <v>508</v>
      </c>
      <c r="F23" s="78" t="s">
        <v>340</v>
      </c>
      <c r="G23" s="78" t="s">
        <v>490</v>
      </c>
      <c r="H23" s="78" t="s">
        <v>509</v>
      </c>
      <c r="I23" s="127" t="s">
        <v>533</v>
      </c>
      <c r="J23" s="75"/>
      <c r="K23" s="75"/>
      <c r="L23" s="75"/>
    </row>
    <row r="24" spans="1:12" ht="15" customHeight="1">
      <c r="A24" s="58" t="s">
        <v>405</v>
      </c>
      <c r="B24" s="59">
        <v>17</v>
      </c>
      <c r="C24" s="97" t="s">
        <v>360</v>
      </c>
      <c r="D24" s="78" t="s">
        <v>500</v>
      </c>
      <c r="E24" s="78" t="s">
        <v>642</v>
      </c>
      <c r="F24" s="78" t="s">
        <v>340</v>
      </c>
      <c r="G24" s="78" t="s">
        <v>499</v>
      </c>
      <c r="H24" s="78" t="s">
        <v>496</v>
      </c>
      <c r="I24" s="127" t="s">
        <v>534</v>
      </c>
      <c r="J24" s="75"/>
      <c r="K24" s="75"/>
      <c r="L24" s="75"/>
    </row>
    <row r="25" spans="1:12" ht="15" customHeight="1">
      <c r="A25" s="58" t="s">
        <v>407</v>
      </c>
      <c r="B25" s="59">
        <v>18</v>
      </c>
      <c r="C25" s="97" t="s">
        <v>354</v>
      </c>
      <c r="D25" s="78" t="s">
        <v>512</v>
      </c>
      <c r="E25" s="78" t="s">
        <v>513</v>
      </c>
      <c r="F25" s="78" t="s">
        <v>340</v>
      </c>
      <c r="G25" s="78" t="s">
        <v>503</v>
      </c>
      <c r="H25" s="78" t="s">
        <v>514</v>
      </c>
      <c r="I25" s="127" t="s">
        <v>535</v>
      </c>
      <c r="J25" s="75"/>
      <c r="K25" s="75"/>
      <c r="L25" s="75"/>
    </row>
    <row r="26" spans="1:12" ht="15" customHeight="1">
      <c r="A26" s="58" t="s">
        <v>409</v>
      </c>
      <c r="B26" s="59">
        <v>19</v>
      </c>
      <c r="C26" s="97" t="s">
        <v>354</v>
      </c>
      <c r="D26" s="78" t="s">
        <v>516</v>
      </c>
      <c r="E26" s="78" t="s">
        <v>517</v>
      </c>
      <c r="F26" s="78" t="s">
        <v>340</v>
      </c>
      <c r="G26" s="78" t="s">
        <v>479</v>
      </c>
      <c r="H26" s="78" t="s">
        <v>265</v>
      </c>
      <c r="I26" s="127" t="s">
        <v>395</v>
      </c>
      <c r="J26" s="75"/>
      <c r="K26" s="75"/>
      <c r="L26" s="75"/>
    </row>
    <row r="27" spans="1:12" ht="15" customHeight="1">
      <c r="A27" s="58" t="s">
        <v>411</v>
      </c>
      <c r="B27" s="59">
        <v>20</v>
      </c>
      <c r="C27" s="97" t="s">
        <v>354</v>
      </c>
      <c r="D27" s="78" t="s">
        <v>519</v>
      </c>
      <c r="E27" s="78" t="s">
        <v>520</v>
      </c>
      <c r="F27" s="78" t="s">
        <v>340</v>
      </c>
      <c r="G27" s="78" t="s">
        <v>521</v>
      </c>
      <c r="H27" s="78" t="s">
        <v>514</v>
      </c>
      <c r="I27" s="127" t="s">
        <v>396</v>
      </c>
      <c r="J27" s="75"/>
      <c r="K27" s="75"/>
      <c r="L27" s="75"/>
    </row>
    <row r="28" spans="1:12" ht="15" customHeight="1">
      <c r="A28" s="58" t="s">
        <v>413</v>
      </c>
      <c r="B28" s="59">
        <v>21</v>
      </c>
      <c r="C28" s="97" t="s">
        <v>360</v>
      </c>
      <c r="D28" s="78" t="s">
        <v>501</v>
      </c>
      <c r="E28" s="78" t="s">
        <v>502</v>
      </c>
      <c r="F28" s="78" t="s">
        <v>340</v>
      </c>
      <c r="G28" s="78" t="s">
        <v>503</v>
      </c>
      <c r="H28" s="78" t="s">
        <v>494</v>
      </c>
      <c r="I28" s="127" t="s">
        <v>397</v>
      </c>
      <c r="J28" s="75"/>
      <c r="K28" s="75"/>
      <c r="L28" s="75"/>
    </row>
    <row r="29" spans="1:12" ht="15" customHeight="1">
      <c r="A29" s="58" t="s">
        <v>415</v>
      </c>
      <c r="B29" s="59">
        <v>22</v>
      </c>
      <c r="C29" s="97" t="s">
        <v>348</v>
      </c>
      <c r="D29" s="78" t="s">
        <v>810</v>
      </c>
      <c r="E29" s="78" t="s">
        <v>811</v>
      </c>
      <c r="F29" s="78" t="s">
        <v>340</v>
      </c>
      <c r="G29" s="78" t="s">
        <v>495</v>
      </c>
      <c r="H29" s="78" t="s">
        <v>524</v>
      </c>
      <c r="I29" s="127" t="s">
        <v>398</v>
      </c>
      <c r="J29" s="75"/>
      <c r="K29" s="75"/>
      <c r="L29" s="75"/>
    </row>
    <row r="30" spans="1:12" ht="15" customHeight="1">
      <c r="A30" s="58" t="s">
        <v>417</v>
      </c>
      <c r="B30" s="59">
        <v>23</v>
      </c>
      <c r="C30" s="97" t="s">
        <v>348</v>
      </c>
      <c r="D30" s="78" t="s">
        <v>523</v>
      </c>
      <c r="E30" s="78" t="s">
        <v>812</v>
      </c>
      <c r="F30" s="78" t="s">
        <v>340</v>
      </c>
      <c r="G30" s="78" t="s">
        <v>495</v>
      </c>
      <c r="H30" s="78" t="s">
        <v>524</v>
      </c>
      <c r="I30" s="127" t="s">
        <v>400</v>
      </c>
      <c r="J30" s="75"/>
      <c r="K30" s="75"/>
      <c r="L30" s="75"/>
    </row>
    <row r="31" spans="1:12" ht="15" customHeight="1">
      <c r="A31" s="58" t="s">
        <v>419</v>
      </c>
      <c r="B31" s="59">
        <v>24</v>
      </c>
      <c r="C31" s="97" t="s">
        <v>348</v>
      </c>
      <c r="D31" s="78" t="s">
        <v>529</v>
      </c>
      <c r="E31" s="78" t="s">
        <v>530</v>
      </c>
      <c r="F31" s="78" t="s">
        <v>340</v>
      </c>
      <c r="G31" s="78" t="s">
        <v>531</v>
      </c>
      <c r="H31" s="78" t="s">
        <v>524</v>
      </c>
      <c r="I31" s="127" t="s">
        <v>402</v>
      </c>
      <c r="J31" s="75"/>
      <c r="K31" s="75"/>
      <c r="L31" s="75"/>
    </row>
    <row r="32" spans="1:12" ht="15" customHeight="1">
      <c r="A32" s="58" t="s">
        <v>421</v>
      </c>
      <c r="B32" s="59">
        <v>25</v>
      </c>
      <c r="C32" s="97" t="s">
        <v>348</v>
      </c>
      <c r="D32" s="78" t="s">
        <v>813</v>
      </c>
      <c r="E32" s="78" t="s">
        <v>814</v>
      </c>
      <c r="F32" s="78" t="s">
        <v>340</v>
      </c>
      <c r="G32" s="78" t="s">
        <v>815</v>
      </c>
      <c r="H32" s="78" t="s">
        <v>524</v>
      </c>
      <c r="I32" s="127" t="s">
        <v>404</v>
      </c>
      <c r="J32" s="75"/>
      <c r="K32" s="75"/>
      <c r="L32" s="75"/>
    </row>
    <row r="33" spans="1:12" ht="15" customHeight="1">
      <c r="A33" s="58" t="s">
        <v>423</v>
      </c>
      <c r="B33" s="59">
        <v>26</v>
      </c>
      <c r="C33" s="97" t="s">
        <v>353</v>
      </c>
      <c r="D33" s="78" t="s">
        <v>536</v>
      </c>
      <c r="E33" s="78" t="s">
        <v>537</v>
      </c>
      <c r="F33" s="78" t="s">
        <v>340</v>
      </c>
      <c r="G33" s="78" t="s">
        <v>538</v>
      </c>
      <c r="H33" s="78" t="s">
        <v>361</v>
      </c>
      <c r="I33" s="127" t="s">
        <v>406</v>
      </c>
      <c r="J33" s="75"/>
      <c r="K33" s="75"/>
      <c r="L33" s="75"/>
    </row>
    <row r="34" spans="1:12" ht="15" customHeight="1">
      <c r="A34" s="58" t="s">
        <v>425</v>
      </c>
      <c r="B34" s="59">
        <v>27</v>
      </c>
      <c r="C34" s="97" t="s">
        <v>348</v>
      </c>
      <c r="D34" s="78" t="s">
        <v>560</v>
      </c>
      <c r="E34" s="78" t="s">
        <v>561</v>
      </c>
      <c r="F34" s="78" t="s">
        <v>340</v>
      </c>
      <c r="G34" s="78" t="s">
        <v>490</v>
      </c>
      <c r="H34" s="78" t="s">
        <v>562</v>
      </c>
      <c r="I34" s="127" t="s">
        <v>408</v>
      </c>
      <c r="J34" s="75"/>
      <c r="K34" s="75"/>
      <c r="L34" s="75"/>
    </row>
    <row r="35" spans="1:12" ht="15" customHeight="1">
      <c r="A35" s="58" t="s">
        <v>427</v>
      </c>
      <c r="B35" s="59">
        <v>28</v>
      </c>
      <c r="C35" s="97" t="s">
        <v>353</v>
      </c>
      <c r="D35" s="78" t="s">
        <v>266</v>
      </c>
      <c r="E35" s="78" t="s">
        <v>592</v>
      </c>
      <c r="F35" s="78" t="s">
        <v>340</v>
      </c>
      <c r="G35" s="78" t="s">
        <v>552</v>
      </c>
      <c r="H35" s="78" t="s">
        <v>816</v>
      </c>
      <c r="I35" s="127" t="s">
        <v>410</v>
      </c>
      <c r="J35" s="75"/>
      <c r="K35" s="75"/>
      <c r="L35" s="75"/>
    </row>
    <row r="36" spans="1:12" ht="15" customHeight="1">
      <c r="A36" s="58" t="s">
        <v>429</v>
      </c>
      <c r="B36" s="59">
        <v>29</v>
      </c>
      <c r="C36" s="97" t="s">
        <v>353</v>
      </c>
      <c r="D36" s="78" t="s">
        <v>542</v>
      </c>
      <c r="E36" s="78" t="s">
        <v>543</v>
      </c>
      <c r="F36" s="78" t="s">
        <v>340</v>
      </c>
      <c r="G36" s="78" t="s">
        <v>495</v>
      </c>
      <c r="H36" s="78" t="s">
        <v>817</v>
      </c>
      <c r="I36" s="127" t="s">
        <v>412</v>
      </c>
      <c r="J36" s="75"/>
      <c r="K36" s="75"/>
      <c r="L36" s="75"/>
    </row>
    <row r="37" spans="1:12" ht="15" customHeight="1">
      <c r="A37" s="58" t="s">
        <v>431</v>
      </c>
      <c r="B37" s="59">
        <v>30</v>
      </c>
      <c r="C37" s="97" t="s">
        <v>353</v>
      </c>
      <c r="D37" s="78" t="s">
        <v>272</v>
      </c>
      <c r="E37" s="78" t="s">
        <v>582</v>
      </c>
      <c r="F37" s="78" t="s">
        <v>340</v>
      </c>
      <c r="G37" s="78"/>
      <c r="H37" s="78" t="s">
        <v>383</v>
      </c>
      <c r="I37" s="127" t="s">
        <v>414</v>
      </c>
      <c r="J37" s="75"/>
      <c r="K37" s="75"/>
      <c r="L37" s="75"/>
    </row>
    <row r="38" spans="1:12" ht="15" customHeight="1">
      <c r="A38" s="58" t="s">
        <v>433</v>
      </c>
      <c r="B38" s="59">
        <v>31</v>
      </c>
      <c r="C38" s="97" t="s">
        <v>353</v>
      </c>
      <c r="D38" s="78" t="s">
        <v>546</v>
      </c>
      <c r="E38" s="78" t="s">
        <v>269</v>
      </c>
      <c r="F38" s="78" t="s">
        <v>340</v>
      </c>
      <c r="G38" s="78" t="s">
        <v>547</v>
      </c>
      <c r="H38" s="78" t="s">
        <v>494</v>
      </c>
      <c r="I38" s="127" t="s">
        <v>416</v>
      </c>
      <c r="J38" s="75"/>
      <c r="K38" s="75"/>
      <c r="L38" s="75"/>
    </row>
    <row r="39" spans="1:12" ht="15" customHeight="1">
      <c r="A39" s="58" t="s">
        <v>435</v>
      </c>
      <c r="B39" s="59">
        <v>32</v>
      </c>
      <c r="C39" s="97" t="s">
        <v>353</v>
      </c>
      <c r="D39" s="78" t="s">
        <v>539</v>
      </c>
      <c r="E39" s="78" t="s">
        <v>540</v>
      </c>
      <c r="F39" s="78" t="s">
        <v>340</v>
      </c>
      <c r="G39" s="78" t="s">
        <v>268</v>
      </c>
      <c r="H39" s="78" t="s">
        <v>541</v>
      </c>
      <c r="I39" s="127" t="s">
        <v>418</v>
      </c>
      <c r="J39" s="75"/>
      <c r="K39" s="75"/>
      <c r="L39" s="75"/>
    </row>
    <row r="40" spans="1:12" ht="15" customHeight="1">
      <c r="A40" s="58" t="s">
        <v>437</v>
      </c>
      <c r="B40" s="59">
        <v>34</v>
      </c>
      <c r="C40" s="97" t="s">
        <v>352</v>
      </c>
      <c r="D40" s="78" t="s">
        <v>544</v>
      </c>
      <c r="E40" s="78" t="s">
        <v>818</v>
      </c>
      <c r="F40" s="78" t="s">
        <v>340</v>
      </c>
      <c r="G40" s="78" t="s">
        <v>545</v>
      </c>
      <c r="H40" s="78" t="s">
        <v>494</v>
      </c>
      <c r="I40" s="127" t="s">
        <v>420</v>
      </c>
      <c r="J40" s="75"/>
      <c r="K40" s="75"/>
      <c r="L40" s="75"/>
    </row>
    <row r="41" spans="1:12" ht="15" customHeight="1">
      <c r="A41" s="58" t="s">
        <v>439</v>
      </c>
      <c r="B41" s="59">
        <v>35</v>
      </c>
      <c r="C41" s="97" t="s">
        <v>353</v>
      </c>
      <c r="D41" s="78" t="s">
        <v>589</v>
      </c>
      <c r="E41" s="78" t="s">
        <v>819</v>
      </c>
      <c r="F41" s="78" t="s">
        <v>340</v>
      </c>
      <c r="G41" s="78" t="s">
        <v>552</v>
      </c>
      <c r="H41" s="78" t="s">
        <v>270</v>
      </c>
      <c r="I41" s="127" t="s">
        <v>422</v>
      </c>
      <c r="J41" s="75"/>
      <c r="K41" s="75"/>
      <c r="L41" s="75"/>
    </row>
    <row r="42" spans="1:17" ht="15" customHeight="1">
      <c r="A42" s="58" t="s">
        <v>441</v>
      </c>
      <c r="B42" s="59">
        <v>36</v>
      </c>
      <c r="C42" s="97" t="s">
        <v>352</v>
      </c>
      <c r="D42" s="78" t="s">
        <v>558</v>
      </c>
      <c r="E42" s="78" t="s">
        <v>559</v>
      </c>
      <c r="F42" s="78" t="s">
        <v>340</v>
      </c>
      <c r="G42" s="78" t="s">
        <v>505</v>
      </c>
      <c r="H42" s="78" t="s">
        <v>494</v>
      </c>
      <c r="I42" s="127" t="s">
        <v>424</v>
      </c>
      <c r="J42" s="75"/>
      <c r="K42" s="75"/>
      <c r="L42" s="75"/>
      <c r="M42" s="75"/>
      <c r="N42" s="75"/>
      <c r="O42" s="75"/>
      <c r="P42" s="75"/>
      <c r="Q42" s="75"/>
    </row>
    <row r="43" spans="1:17" ht="15" customHeight="1">
      <c r="A43" s="58" t="s">
        <v>443</v>
      </c>
      <c r="B43" s="59">
        <v>37</v>
      </c>
      <c r="C43" s="97" t="s">
        <v>359</v>
      </c>
      <c r="D43" s="78" t="s">
        <v>820</v>
      </c>
      <c r="E43" s="78" t="s">
        <v>821</v>
      </c>
      <c r="F43" s="78" t="s">
        <v>340</v>
      </c>
      <c r="G43" s="78" t="s">
        <v>478</v>
      </c>
      <c r="H43" s="78" t="s">
        <v>381</v>
      </c>
      <c r="I43" s="127" t="s">
        <v>426</v>
      </c>
      <c r="J43" s="75"/>
      <c r="K43" s="75"/>
      <c r="L43" s="75"/>
      <c r="M43" s="75"/>
      <c r="N43" s="75"/>
      <c r="O43" s="75"/>
      <c r="P43" s="75"/>
      <c r="Q43" s="75"/>
    </row>
    <row r="44" spans="1:17" ht="15" customHeight="1">
      <c r="A44" s="58" t="s">
        <v>445</v>
      </c>
      <c r="B44" s="59">
        <v>38</v>
      </c>
      <c r="C44" s="97" t="s">
        <v>352</v>
      </c>
      <c r="D44" s="78" t="s">
        <v>555</v>
      </c>
      <c r="E44" s="78" t="s">
        <v>271</v>
      </c>
      <c r="F44" s="78" t="s">
        <v>340</v>
      </c>
      <c r="G44" s="78" t="s">
        <v>545</v>
      </c>
      <c r="H44" s="78" t="s">
        <v>556</v>
      </c>
      <c r="I44" s="127" t="s">
        <v>428</v>
      </c>
      <c r="J44" s="75"/>
      <c r="K44" s="75"/>
      <c r="L44" s="75"/>
      <c r="M44" s="75"/>
      <c r="N44" s="75"/>
      <c r="O44" s="75"/>
      <c r="P44" s="75"/>
      <c r="Q44" s="75"/>
    </row>
    <row r="45" spans="1:17" ht="15" customHeight="1">
      <c r="A45" s="58" t="s">
        <v>447</v>
      </c>
      <c r="B45" s="59">
        <v>39</v>
      </c>
      <c r="C45" s="97" t="s">
        <v>353</v>
      </c>
      <c r="D45" s="78" t="s">
        <v>648</v>
      </c>
      <c r="E45" s="78" t="s">
        <v>649</v>
      </c>
      <c r="F45" s="78" t="s">
        <v>340</v>
      </c>
      <c r="G45" s="78"/>
      <c r="H45" s="78" t="s">
        <v>650</v>
      </c>
      <c r="I45" s="127" t="s">
        <v>430</v>
      </c>
      <c r="J45" s="75"/>
      <c r="K45" s="75"/>
      <c r="L45" s="75"/>
      <c r="M45" s="75"/>
      <c r="N45" s="75"/>
      <c r="O45" s="75"/>
      <c r="P45" s="75"/>
      <c r="Q45" s="75"/>
    </row>
    <row r="46" spans="1:17" ht="15" customHeight="1">
      <c r="A46" s="58" t="s">
        <v>449</v>
      </c>
      <c r="B46" s="59">
        <v>40</v>
      </c>
      <c r="C46" s="97" t="s">
        <v>353</v>
      </c>
      <c r="D46" s="78" t="s">
        <v>646</v>
      </c>
      <c r="E46" s="78" t="s">
        <v>643</v>
      </c>
      <c r="F46" s="78" t="s">
        <v>340</v>
      </c>
      <c r="G46" s="78" t="s">
        <v>552</v>
      </c>
      <c r="H46" s="78" t="s">
        <v>647</v>
      </c>
      <c r="I46" s="127" t="s">
        <v>432</v>
      </c>
      <c r="J46" s="75"/>
      <c r="K46" s="75"/>
      <c r="L46" s="75"/>
      <c r="M46" s="75"/>
      <c r="N46" s="75"/>
      <c r="O46" s="75"/>
      <c r="P46" s="75"/>
      <c r="Q46" s="75"/>
    </row>
    <row r="47" spans="1:17" ht="15" customHeight="1">
      <c r="A47" s="58" t="s">
        <v>451</v>
      </c>
      <c r="B47" s="59">
        <v>41</v>
      </c>
      <c r="C47" s="97" t="s">
        <v>352</v>
      </c>
      <c r="D47" s="78" t="s">
        <v>548</v>
      </c>
      <c r="E47" s="78" t="s">
        <v>549</v>
      </c>
      <c r="F47" s="78" t="s">
        <v>340</v>
      </c>
      <c r="G47" s="78"/>
      <c r="H47" s="78" t="s">
        <v>265</v>
      </c>
      <c r="I47" s="127" t="s">
        <v>434</v>
      </c>
      <c r="J47" s="75"/>
      <c r="K47" s="75"/>
      <c r="L47" s="75"/>
      <c r="M47" s="75"/>
      <c r="N47" s="75"/>
      <c r="O47" s="75"/>
      <c r="P47" s="75"/>
      <c r="Q47" s="75"/>
    </row>
    <row r="48" spans="1:11" ht="15" customHeight="1">
      <c r="A48" s="58" t="s">
        <v>453</v>
      </c>
      <c r="B48" s="59">
        <v>42</v>
      </c>
      <c r="C48" s="97" t="s">
        <v>352</v>
      </c>
      <c r="D48" s="78" t="s">
        <v>550</v>
      </c>
      <c r="E48" s="78" t="s">
        <v>551</v>
      </c>
      <c r="F48" s="78" t="s">
        <v>340</v>
      </c>
      <c r="G48" s="78" t="s">
        <v>552</v>
      </c>
      <c r="H48" s="78" t="s">
        <v>494</v>
      </c>
      <c r="I48" s="127" t="s">
        <v>436</v>
      </c>
      <c r="J48" s="75"/>
      <c r="K48" s="75"/>
    </row>
    <row r="49" spans="1:11" ht="15" customHeight="1">
      <c r="A49" s="58" t="s">
        <v>455</v>
      </c>
      <c r="B49" s="59">
        <v>43</v>
      </c>
      <c r="C49" s="97" t="s">
        <v>353</v>
      </c>
      <c r="D49" s="78" t="s">
        <v>668</v>
      </c>
      <c r="E49" s="78" t="s">
        <v>669</v>
      </c>
      <c r="F49" s="78" t="s">
        <v>340</v>
      </c>
      <c r="G49" s="78"/>
      <c r="H49" s="78" t="s">
        <v>379</v>
      </c>
      <c r="I49" s="127" t="s">
        <v>438</v>
      </c>
      <c r="J49" s="75"/>
      <c r="K49" s="75"/>
    </row>
    <row r="50" spans="1:11" ht="15" customHeight="1">
      <c r="A50" s="58" t="s">
        <v>457</v>
      </c>
      <c r="B50" s="59">
        <v>44</v>
      </c>
      <c r="C50" s="97" t="s">
        <v>353</v>
      </c>
      <c r="D50" s="78" t="s">
        <v>644</v>
      </c>
      <c r="E50" s="78" t="s">
        <v>645</v>
      </c>
      <c r="F50" s="78" t="s">
        <v>340</v>
      </c>
      <c r="G50" s="78" t="s">
        <v>503</v>
      </c>
      <c r="H50" s="78" t="s">
        <v>355</v>
      </c>
      <c r="I50" s="127" t="s">
        <v>440</v>
      </c>
      <c r="J50" s="75"/>
      <c r="K50" s="75"/>
    </row>
    <row r="51" spans="1:11" ht="15" customHeight="1">
      <c r="A51" s="58" t="s">
        <v>459</v>
      </c>
      <c r="B51" s="59">
        <v>45</v>
      </c>
      <c r="C51" s="97" t="s">
        <v>359</v>
      </c>
      <c r="D51" s="78" t="s">
        <v>822</v>
      </c>
      <c r="E51" s="78" t="s">
        <v>670</v>
      </c>
      <c r="F51" s="78" t="s">
        <v>340</v>
      </c>
      <c r="G51" s="78" t="s">
        <v>554</v>
      </c>
      <c r="H51" s="78" t="s">
        <v>823</v>
      </c>
      <c r="I51" s="127" t="s">
        <v>442</v>
      </c>
      <c r="J51" s="75"/>
      <c r="K51" s="75"/>
    </row>
    <row r="52" spans="1:11" ht="15" customHeight="1">
      <c r="A52" s="58" t="s">
        <v>461</v>
      </c>
      <c r="B52" s="59">
        <v>46</v>
      </c>
      <c r="C52" s="97" t="s">
        <v>359</v>
      </c>
      <c r="D52" s="78" t="s">
        <v>553</v>
      </c>
      <c r="E52" s="78" t="s">
        <v>824</v>
      </c>
      <c r="F52" s="78" t="s">
        <v>340</v>
      </c>
      <c r="G52" s="78"/>
      <c r="H52" s="78" t="s">
        <v>381</v>
      </c>
      <c r="I52" s="127" t="s">
        <v>444</v>
      </c>
      <c r="J52" s="75"/>
      <c r="K52" s="75"/>
    </row>
    <row r="53" spans="1:11" ht="15" customHeight="1">
      <c r="A53" s="58" t="s">
        <v>463</v>
      </c>
      <c r="B53" s="59">
        <v>47</v>
      </c>
      <c r="C53" s="97" t="s">
        <v>358</v>
      </c>
      <c r="D53" s="78" t="s">
        <v>273</v>
      </c>
      <c r="E53" s="78" t="s">
        <v>586</v>
      </c>
      <c r="F53" s="78" t="s">
        <v>340</v>
      </c>
      <c r="G53" s="78" t="s">
        <v>274</v>
      </c>
      <c r="H53" s="78" t="s">
        <v>541</v>
      </c>
      <c r="I53" s="127" t="s">
        <v>446</v>
      </c>
      <c r="J53" s="75"/>
      <c r="K53" s="75"/>
    </row>
    <row r="54" spans="1:11" ht="15" customHeight="1">
      <c r="A54" s="58" t="s">
        <v>465</v>
      </c>
      <c r="B54" s="59">
        <v>48</v>
      </c>
      <c r="C54" s="97" t="s">
        <v>353</v>
      </c>
      <c r="D54" s="78" t="s">
        <v>581</v>
      </c>
      <c r="E54" s="78" t="s">
        <v>654</v>
      </c>
      <c r="F54" s="78" t="s">
        <v>340</v>
      </c>
      <c r="G54" s="78"/>
      <c r="H54" s="78" t="s">
        <v>383</v>
      </c>
      <c r="I54" s="127" t="s">
        <v>448</v>
      </c>
      <c r="J54" s="75"/>
      <c r="K54" s="75"/>
    </row>
    <row r="55" spans="1:11" ht="15" customHeight="1">
      <c r="A55" s="58" t="s">
        <v>467</v>
      </c>
      <c r="B55" s="59">
        <v>49</v>
      </c>
      <c r="C55" s="97" t="s">
        <v>352</v>
      </c>
      <c r="D55" s="78" t="s">
        <v>825</v>
      </c>
      <c r="E55" s="78" t="s">
        <v>826</v>
      </c>
      <c r="F55" s="78" t="s">
        <v>340</v>
      </c>
      <c r="G55" s="78" t="s">
        <v>554</v>
      </c>
      <c r="H55" s="78" t="s">
        <v>494</v>
      </c>
      <c r="I55" s="127" t="s">
        <v>450</v>
      </c>
      <c r="J55" s="75"/>
      <c r="K55" s="75"/>
    </row>
    <row r="56" spans="1:11" ht="15" customHeight="1">
      <c r="A56" s="58" t="s">
        <v>469</v>
      </c>
      <c r="B56" s="59">
        <v>50</v>
      </c>
      <c r="C56" s="97" t="s">
        <v>348</v>
      </c>
      <c r="D56" s="78" t="s">
        <v>571</v>
      </c>
      <c r="E56" s="78" t="s">
        <v>655</v>
      </c>
      <c r="F56" s="78" t="s">
        <v>340</v>
      </c>
      <c r="G56" s="78" t="s">
        <v>572</v>
      </c>
      <c r="H56" s="78" t="s">
        <v>562</v>
      </c>
      <c r="I56" s="127" t="s">
        <v>452</v>
      </c>
      <c r="J56" s="75"/>
      <c r="K56" s="75"/>
    </row>
    <row r="57" spans="1:11" ht="15" customHeight="1">
      <c r="A57" s="58" t="s">
        <v>470</v>
      </c>
      <c r="B57" s="59">
        <v>51</v>
      </c>
      <c r="C57" s="97" t="s">
        <v>353</v>
      </c>
      <c r="D57" s="78" t="s">
        <v>827</v>
      </c>
      <c r="E57" s="78" t="s">
        <v>580</v>
      </c>
      <c r="F57" s="78" t="s">
        <v>340</v>
      </c>
      <c r="G57" s="78"/>
      <c r="H57" s="78" t="s">
        <v>514</v>
      </c>
      <c r="I57" s="127" t="s">
        <v>454</v>
      </c>
      <c r="J57" s="75"/>
      <c r="K57" s="75"/>
    </row>
    <row r="58" spans="1:11" ht="15" customHeight="1">
      <c r="A58" s="58" t="s">
        <v>471</v>
      </c>
      <c r="B58" s="59">
        <v>52</v>
      </c>
      <c r="C58" s="97" t="s">
        <v>353</v>
      </c>
      <c r="D58" s="78" t="s">
        <v>651</v>
      </c>
      <c r="E58" s="78" t="s">
        <v>557</v>
      </c>
      <c r="F58" s="78" t="s">
        <v>340</v>
      </c>
      <c r="G58" s="78"/>
      <c r="H58" s="78" t="s">
        <v>828</v>
      </c>
      <c r="I58" s="127" t="s">
        <v>456</v>
      </c>
      <c r="J58" s="75"/>
      <c r="K58" s="75"/>
    </row>
    <row r="59" spans="1:11" ht="15" customHeight="1">
      <c r="A59" s="58" t="s">
        <v>472</v>
      </c>
      <c r="B59" s="59">
        <v>53</v>
      </c>
      <c r="C59" s="97" t="s">
        <v>353</v>
      </c>
      <c r="D59" s="78" t="s">
        <v>656</v>
      </c>
      <c r="E59" s="78" t="s">
        <v>657</v>
      </c>
      <c r="F59" s="78" t="s">
        <v>340</v>
      </c>
      <c r="G59" s="78" t="s">
        <v>538</v>
      </c>
      <c r="H59" s="78" t="s">
        <v>277</v>
      </c>
      <c r="I59" s="127" t="s">
        <v>458</v>
      </c>
      <c r="J59" s="75"/>
      <c r="K59" s="75"/>
    </row>
    <row r="60" spans="1:11" ht="15" customHeight="1">
      <c r="A60" s="58" t="s">
        <v>473</v>
      </c>
      <c r="B60" s="59">
        <v>54</v>
      </c>
      <c r="C60" s="97" t="s">
        <v>352</v>
      </c>
      <c r="D60" s="78" t="s">
        <v>829</v>
      </c>
      <c r="E60" s="78" t="s">
        <v>821</v>
      </c>
      <c r="F60" s="78" t="s">
        <v>340</v>
      </c>
      <c r="G60" s="78" t="s">
        <v>490</v>
      </c>
      <c r="H60" s="78" t="s">
        <v>494</v>
      </c>
      <c r="I60" s="127" t="s">
        <v>460</v>
      </c>
      <c r="J60" s="75"/>
      <c r="K60" s="75"/>
    </row>
    <row r="61" spans="1:11" ht="15" customHeight="1">
      <c r="A61" s="58" t="s">
        <v>474</v>
      </c>
      <c r="B61" s="59">
        <v>55</v>
      </c>
      <c r="C61" s="97" t="s">
        <v>353</v>
      </c>
      <c r="D61" s="78" t="s">
        <v>830</v>
      </c>
      <c r="E61" s="78" t="s">
        <v>831</v>
      </c>
      <c r="F61" s="78" t="s">
        <v>340</v>
      </c>
      <c r="G61" s="78" t="s">
        <v>832</v>
      </c>
      <c r="H61" s="78" t="s">
        <v>383</v>
      </c>
      <c r="I61" s="127" t="s">
        <v>462</v>
      </c>
      <c r="J61" s="75"/>
      <c r="K61" s="75"/>
    </row>
    <row r="62" spans="1:11" ht="15" customHeight="1">
      <c r="A62" s="58" t="s">
        <v>475</v>
      </c>
      <c r="B62" s="59">
        <v>56</v>
      </c>
      <c r="C62" s="97" t="s">
        <v>359</v>
      </c>
      <c r="D62" s="78" t="s">
        <v>566</v>
      </c>
      <c r="E62" s="78" t="s">
        <v>567</v>
      </c>
      <c r="F62" s="78" t="s">
        <v>340</v>
      </c>
      <c r="G62" s="78" t="s">
        <v>547</v>
      </c>
      <c r="H62" s="78" t="s">
        <v>381</v>
      </c>
      <c r="I62" s="127" t="s">
        <v>464</v>
      </c>
      <c r="J62" s="75"/>
      <c r="K62" s="75"/>
    </row>
    <row r="63" spans="1:11" ht="15" customHeight="1">
      <c r="A63" s="58" t="s">
        <v>476</v>
      </c>
      <c r="B63" s="59">
        <v>57</v>
      </c>
      <c r="C63" s="97" t="s">
        <v>353</v>
      </c>
      <c r="D63" s="78" t="s">
        <v>652</v>
      </c>
      <c r="E63" s="78" t="s">
        <v>653</v>
      </c>
      <c r="F63" s="78" t="s">
        <v>340</v>
      </c>
      <c r="G63" s="78" t="s">
        <v>490</v>
      </c>
      <c r="H63" s="78" t="s">
        <v>514</v>
      </c>
      <c r="I63" s="127" t="s">
        <v>466</v>
      </c>
      <c r="J63" s="75"/>
      <c r="K63" s="75"/>
    </row>
    <row r="64" spans="1:11" ht="15" customHeight="1">
      <c r="A64" s="58" t="s">
        <v>477</v>
      </c>
      <c r="B64" s="59">
        <v>58</v>
      </c>
      <c r="C64" s="97" t="s">
        <v>352</v>
      </c>
      <c r="D64" s="78" t="s">
        <v>568</v>
      </c>
      <c r="E64" s="78" t="s">
        <v>569</v>
      </c>
      <c r="F64" s="78" t="s">
        <v>340</v>
      </c>
      <c r="G64" s="78" t="s">
        <v>490</v>
      </c>
      <c r="H64" s="78" t="s">
        <v>570</v>
      </c>
      <c r="I64" s="127" t="s">
        <v>468</v>
      </c>
      <c r="J64" s="75"/>
      <c r="K64" s="75"/>
    </row>
    <row r="65" spans="1:11" ht="15" customHeight="1">
      <c r="A65" s="58" t="s">
        <v>835</v>
      </c>
      <c r="B65" s="59">
        <v>59</v>
      </c>
      <c r="C65" s="97" t="s">
        <v>353</v>
      </c>
      <c r="D65" s="78" t="s">
        <v>836</v>
      </c>
      <c r="E65" s="78" t="s">
        <v>837</v>
      </c>
      <c r="F65" s="78" t="s">
        <v>340</v>
      </c>
      <c r="G65" s="78" t="s">
        <v>838</v>
      </c>
      <c r="H65" s="78" t="s">
        <v>378</v>
      </c>
      <c r="I65" s="127" t="s">
        <v>839</v>
      </c>
      <c r="J65" s="75"/>
      <c r="K65" s="75"/>
    </row>
    <row r="66" spans="1:11" ht="15" customHeight="1">
      <c r="A66" s="58" t="s">
        <v>840</v>
      </c>
      <c r="B66" s="59">
        <v>60</v>
      </c>
      <c r="C66" s="97" t="s">
        <v>356</v>
      </c>
      <c r="D66" s="78" t="s">
        <v>576</v>
      </c>
      <c r="E66" s="78" t="s">
        <v>577</v>
      </c>
      <c r="F66" s="78" t="s">
        <v>340</v>
      </c>
      <c r="G66" s="78" t="s">
        <v>503</v>
      </c>
      <c r="H66" s="78" t="s">
        <v>357</v>
      </c>
      <c r="I66" s="127" t="s">
        <v>841</v>
      </c>
      <c r="J66" s="75"/>
      <c r="K66" s="75"/>
    </row>
    <row r="67" spans="1:11" ht="15" customHeight="1">
      <c r="A67" s="58" t="s">
        <v>842</v>
      </c>
      <c r="B67" s="59">
        <v>61</v>
      </c>
      <c r="C67" s="97" t="s">
        <v>358</v>
      </c>
      <c r="D67" s="78" t="s">
        <v>564</v>
      </c>
      <c r="E67" s="78" t="s">
        <v>565</v>
      </c>
      <c r="F67" s="78" t="s">
        <v>340</v>
      </c>
      <c r="G67" s="78" t="s">
        <v>843</v>
      </c>
      <c r="H67" s="78" t="s">
        <v>556</v>
      </c>
      <c r="I67" s="127" t="s">
        <v>844</v>
      </c>
      <c r="J67" s="75"/>
      <c r="K67" s="75"/>
    </row>
    <row r="68" spans="1:11" ht="15" customHeight="1">
      <c r="A68" s="58" t="s">
        <v>845</v>
      </c>
      <c r="B68" s="59">
        <v>62</v>
      </c>
      <c r="C68" s="97" t="s">
        <v>358</v>
      </c>
      <c r="D68" s="78" t="s">
        <v>573</v>
      </c>
      <c r="E68" s="78" t="s">
        <v>574</v>
      </c>
      <c r="F68" s="78" t="s">
        <v>340</v>
      </c>
      <c r="G68" s="78" t="s">
        <v>495</v>
      </c>
      <c r="H68" s="78" t="s">
        <v>575</v>
      </c>
      <c r="I68" s="127" t="s">
        <v>846</v>
      </c>
      <c r="J68" s="75"/>
      <c r="K68" s="75"/>
    </row>
    <row r="69" spans="1:11" ht="15" customHeight="1">
      <c r="A69" s="58" t="s">
        <v>847</v>
      </c>
      <c r="B69" s="59">
        <v>63</v>
      </c>
      <c r="C69" s="97" t="s">
        <v>353</v>
      </c>
      <c r="D69" s="78" t="s">
        <v>848</v>
      </c>
      <c r="E69" s="78" t="s">
        <v>849</v>
      </c>
      <c r="F69" s="78" t="s">
        <v>340</v>
      </c>
      <c r="G69" s="78" t="s">
        <v>850</v>
      </c>
      <c r="H69" s="78" t="s">
        <v>355</v>
      </c>
      <c r="I69" s="127" t="s">
        <v>851</v>
      </c>
      <c r="J69" s="75"/>
      <c r="K69" s="75"/>
    </row>
    <row r="70" spans="1:11" ht="15" customHeight="1">
      <c r="A70" s="58" t="s">
        <v>852</v>
      </c>
      <c r="B70" s="59">
        <v>64</v>
      </c>
      <c r="C70" s="97" t="s">
        <v>356</v>
      </c>
      <c r="D70" s="78" t="s">
        <v>583</v>
      </c>
      <c r="E70" s="78" t="s">
        <v>659</v>
      </c>
      <c r="F70" s="78" t="s">
        <v>340</v>
      </c>
      <c r="G70" s="78" t="s">
        <v>503</v>
      </c>
      <c r="H70" s="78" t="s">
        <v>382</v>
      </c>
      <c r="I70" s="127" t="s">
        <v>853</v>
      </c>
      <c r="J70" s="75"/>
      <c r="K70" s="75"/>
    </row>
    <row r="71" spans="1:11" ht="15" customHeight="1">
      <c r="A71" s="58" t="s">
        <v>854</v>
      </c>
      <c r="B71" s="59">
        <v>66</v>
      </c>
      <c r="C71" s="97" t="s">
        <v>359</v>
      </c>
      <c r="D71" s="78" t="s">
        <v>855</v>
      </c>
      <c r="E71" s="78" t="s">
        <v>856</v>
      </c>
      <c r="F71" s="78" t="s">
        <v>340</v>
      </c>
      <c r="G71" s="78" t="s">
        <v>857</v>
      </c>
      <c r="H71" s="78" t="s">
        <v>275</v>
      </c>
      <c r="I71" s="127" t="s">
        <v>858</v>
      </c>
      <c r="J71" s="75"/>
      <c r="K71" s="75"/>
    </row>
    <row r="72" spans="1:11" ht="15" customHeight="1">
      <c r="A72" s="58" t="s">
        <v>859</v>
      </c>
      <c r="B72" s="59">
        <v>67</v>
      </c>
      <c r="C72" s="97" t="s">
        <v>359</v>
      </c>
      <c r="D72" s="78" t="s">
        <v>860</v>
      </c>
      <c r="E72" s="78" t="s">
        <v>861</v>
      </c>
      <c r="F72" s="78" t="s">
        <v>340</v>
      </c>
      <c r="G72" s="78" t="s">
        <v>554</v>
      </c>
      <c r="H72" s="78" t="s">
        <v>381</v>
      </c>
      <c r="I72" s="127" t="s">
        <v>862</v>
      </c>
      <c r="J72" s="75"/>
      <c r="K72" s="75"/>
    </row>
    <row r="73" spans="1:11" ht="15" customHeight="1">
      <c r="A73" s="58" t="s">
        <v>863</v>
      </c>
      <c r="B73" s="59">
        <v>68</v>
      </c>
      <c r="C73" s="97" t="s">
        <v>352</v>
      </c>
      <c r="D73" s="78" t="s">
        <v>864</v>
      </c>
      <c r="E73" s="78" t="s">
        <v>865</v>
      </c>
      <c r="F73" s="78" t="s">
        <v>340</v>
      </c>
      <c r="G73" s="78" t="s">
        <v>490</v>
      </c>
      <c r="H73" s="78" t="s">
        <v>494</v>
      </c>
      <c r="I73" s="127" t="s">
        <v>866</v>
      </c>
      <c r="J73" s="75"/>
      <c r="K73" s="75"/>
    </row>
    <row r="74" spans="1:11" ht="15" customHeight="1">
      <c r="A74" s="58" t="s">
        <v>867</v>
      </c>
      <c r="B74" s="59">
        <v>69</v>
      </c>
      <c r="C74" s="97" t="s">
        <v>358</v>
      </c>
      <c r="D74" s="78" t="s">
        <v>578</v>
      </c>
      <c r="E74" s="78" t="s">
        <v>579</v>
      </c>
      <c r="F74" s="78" t="s">
        <v>340</v>
      </c>
      <c r="G74" s="78" t="s">
        <v>495</v>
      </c>
      <c r="H74" s="78" t="s">
        <v>575</v>
      </c>
      <c r="I74" s="127" t="s">
        <v>868</v>
      </c>
      <c r="J74" s="75"/>
      <c r="K74" s="75"/>
    </row>
    <row r="75" spans="1:11" ht="15" customHeight="1">
      <c r="A75" s="58" t="s">
        <v>869</v>
      </c>
      <c r="B75" s="59">
        <v>70</v>
      </c>
      <c r="C75" s="97" t="s">
        <v>353</v>
      </c>
      <c r="D75" s="78" t="s">
        <v>870</v>
      </c>
      <c r="E75" s="78" t="s">
        <v>871</v>
      </c>
      <c r="F75" s="78" t="s">
        <v>340</v>
      </c>
      <c r="G75" s="78" t="s">
        <v>538</v>
      </c>
      <c r="H75" s="78" t="s">
        <v>361</v>
      </c>
      <c r="I75" s="127" t="s">
        <v>872</v>
      </c>
      <c r="J75" s="75"/>
      <c r="K75" s="75"/>
    </row>
    <row r="76" spans="1:11" ht="15" customHeight="1">
      <c r="A76" s="58" t="s">
        <v>873</v>
      </c>
      <c r="B76" s="59">
        <v>71</v>
      </c>
      <c r="C76" s="97" t="s">
        <v>352</v>
      </c>
      <c r="D76" s="78" t="s">
        <v>874</v>
      </c>
      <c r="E76" s="78" t="s">
        <v>875</v>
      </c>
      <c r="F76" s="78" t="s">
        <v>340</v>
      </c>
      <c r="G76" s="78" t="s">
        <v>490</v>
      </c>
      <c r="H76" s="78" t="s">
        <v>541</v>
      </c>
      <c r="I76" s="127" t="s">
        <v>876</v>
      </c>
      <c r="J76" s="75"/>
      <c r="K76" s="75"/>
    </row>
    <row r="77" spans="1:11" ht="15" customHeight="1">
      <c r="A77" s="58" t="s">
        <v>877</v>
      </c>
      <c r="B77" s="59">
        <v>72</v>
      </c>
      <c r="C77" s="97" t="s">
        <v>358</v>
      </c>
      <c r="D77" s="78" t="s">
        <v>878</v>
      </c>
      <c r="E77" s="78" t="s">
        <v>879</v>
      </c>
      <c r="F77" s="78" t="s">
        <v>340</v>
      </c>
      <c r="G77" s="78" t="s">
        <v>838</v>
      </c>
      <c r="H77" s="78" t="s">
        <v>494</v>
      </c>
      <c r="I77" s="127" t="s">
        <v>880</v>
      </c>
      <c r="J77" s="75"/>
      <c r="K77" s="75"/>
    </row>
    <row r="78" spans="1:11" ht="15" customHeight="1">
      <c r="A78" s="58" t="s">
        <v>881</v>
      </c>
      <c r="B78" s="59">
        <v>73</v>
      </c>
      <c r="C78" s="97" t="s">
        <v>359</v>
      </c>
      <c r="D78" s="78" t="s">
        <v>882</v>
      </c>
      <c r="E78" s="78" t="s">
        <v>883</v>
      </c>
      <c r="F78" s="78" t="s">
        <v>340</v>
      </c>
      <c r="G78" s="78" t="s">
        <v>554</v>
      </c>
      <c r="H78" s="78" t="s">
        <v>884</v>
      </c>
      <c r="I78" s="127" t="s">
        <v>885</v>
      </c>
      <c r="J78" s="75"/>
      <c r="K78" s="75"/>
    </row>
    <row r="79" spans="1:11" ht="15" customHeight="1">
      <c r="A79" s="58" t="s">
        <v>886</v>
      </c>
      <c r="B79" s="59">
        <v>74</v>
      </c>
      <c r="C79" s="97" t="s">
        <v>356</v>
      </c>
      <c r="D79" s="78" t="s">
        <v>584</v>
      </c>
      <c r="E79" s="78" t="s">
        <v>887</v>
      </c>
      <c r="F79" s="78" t="s">
        <v>340</v>
      </c>
      <c r="G79" s="78" t="s">
        <v>503</v>
      </c>
      <c r="H79" s="78" t="s">
        <v>384</v>
      </c>
      <c r="I79" s="127" t="s">
        <v>888</v>
      </c>
      <c r="J79" s="75"/>
      <c r="K79" s="75"/>
    </row>
    <row r="80" spans="1:11" ht="15" customHeight="1">
      <c r="A80" s="58" t="s">
        <v>889</v>
      </c>
      <c r="B80" s="59">
        <v>75</v>
      </c>
      <c r="C80" s="97" t="s">
        <v>353</v>
      </c>
      <c r="D80" s="78" t="s">
        <v>671</v>
      </c>
      <c r="E80" s="78" t="s">
        <v>663</v>
      </c>
      <c r="F80" s="78" t="s">
        <v>340</v>
      </c>
      <c r="G80" s="78" t="s">
        <v>554</v>
      </c>
      <c r="H80" s="78" t="s">
        <v>379</v>
      </c>
      <c r="I80" s="127" t="s">
        <v>890</v>
      </c>
      <c r="J80" s="75"/>
      <c r="K80" s="75"/>
    </row>
    <row r="81" spans="1:11" ht="15" customHeight="1">
      <c r="A81" s="58" t="s">
        <v>891</v>
      </c>
      <c r="B81" s="59">
        <v>76</v>
      </c>
      <c r="C81" s="97" t="s">
        <v>359</v>
      </c>
      <c r="D81" s="78" t="s">
        <v>660</v>
      </c>
      <c r="E81" s="78" t="s">
        <v>661</v>
      </c>
      <c r="F81" s="78" t="s">
        <v>340</v>
      </c>
      <c r="G81" s="78" t="s">
        <v>662</v>
      </c>
      <c r="H81" s="78" t="s">
        <v>382</v>
      </c>
      <c r="I81" s="127" t="s">
        <v>892</v>
      </c>
      <c r="J81" s="75"/>
      <c r="K81" s="75"/>
    </row>
    <row r="82" spans="1:11" ht="15" customHeight="1">
      <c r="A82" s="58" t="s">
        <v>893</v>
      </c>
      <c r="B82" s="59">
        <v>77</v>
      </c>
      <c r="C82" s="97" t="s">
        <v>352</v>
      </c>
      <c r="D82" s="78" t="s">
        <v>894</v>
      </c>
      <c r="E82" s="78" t="s">
        <v>895</v>
      </c>
      <c r="F82" s="78" t="s">
        <v>340</v>
      </c>
      <c r="G82" s="78" t="s">
        <v>490</v>
      </c>
      <c r="H82" s="78" t="s">
        <v>585</v>
      </c>
      <c r="I82" s="127" t="s">
        <v>896</v>
      </c>
      <c r="J82" s="75"/>
      <c r="K82" s="75"/>
    </row>
    <row r="83" spans="1:11" ht="15" customHeight="1">
      <c r="A83" s="58" t="s">
        <v>897</v>
      </c>
      <c r="B83" s="59">
        <v>78</v>
      </c>
      <c r="C83" s="97" t="s">
        <v>348</v>
      </c>
      <c r="D83" s="78" t="s">
        <v>664</v>
      </c>
      <c r="E83" s="78" t="s">
        <v>898</v>
      </c>
      <c r="F83" s="78" t="s">
        <v>340</v>
      </c>
      <c r="G83" s="78" t="s">
        <v>478</v>
      </c>
      <c r="H83" s="78" t="s">
        <v>562</v>
      </c>
      <c r="I83" s="127" t="s">
        <v>899</v>
      </c>
      <c r="J83" s="75"/>
      <c r="K83" s="75"/>
    </row>
    <row r="84" spans="1:11" ht="15" customHeight="1">
      <c r="A84" s="58" t="s">
        <v>900</v>
      </c>
      <c r="B84" s="59">
        <v>79</v>
      </c>
      <c r="C84" s="97" t="s">
        <v>348</v>
      </c>
      <c r="D84" s="78" t="s">
        <v>901</v>
      </c>
      <c r="E84" s="78" t="s">
        <v>902</v>
      </c>
      <c r="F84" s="78" t="s">
        <v>340</v>
      </c>
      <c r="G84" s="78"/>
      <c r="H84" s="78" t="s">
        <v>562</v>
      </c>
      <c r="I84" s="127" t="s">
        <v>903</v>
      </c>
      <c r="J84" s="75"/>
      <c r="K84" s="75"/>
    </row>
    <row r="85" spans="1:11" ht="15" customHeight="1">
      <c r="A85" s="58" t="s">
        <v>904</v>
      </c>
      <c r="B85" s="59">
        <v>80</v>
      </c>
      <c r="C85" s="97" t="s">
        <v>353</v>
      </c>
      <c r="D85" s="78" t="s">
        <v>905</v>
      </c>
      <c r="E85" s="78" t="s">
        <v>906</v>
      </c>
      <c r="F85" s="78" t="s">
        <v>340</v>
      </c>
      <c r="G85" s="78" t="s">
        <v>344</v>
      </c>
      <c r="H85" s="78" t="s">
        <v>907</v>
      </c>
      <c r="I85" s="127" t="s">
        <v>908</v>
      </c>
      <c r="J85" s="75"/>
      <c r="K85" s="75"/>
    </row>
    <row r="86" spans="1:11" ht="15" customHeight="1">
      <c r="A86" s="58" t="s">
        <v>909</v>
      </c>
      <c r="B86" s="59">
        <v>81</v>
      </c>
      <c r="C86" s="97" t="s">
        <v>353</v>
      </c>
      <c r="D86" s="78" t="s">
        <v>563</v>
      </c>
      <c r="E86" s="78" t="s">
        <v>910</v>
      </c>
      <c r="F86" s="78" t="s">
        <v>340</v>
      </c>
      <c r="G86" s="78" t="s">
        <v>552</v>
      </c>
      <c r="H86" s="78" t="s">
        <v>361</v>
      </c>
      <c r="I86" s="127" t="s">
        <v>911</v>
      </c>
      <c r="J86" s="75"/>
      <c r="K86" s="75"/>
    </row>
    <row r="87" spans="1:11" ht="15" customHeight="1">
      <c r="A87" s="58" t="s">
        <v>912</v>
      </c>
      <c r="B87" s="59">
        <v>82</v>
      </c>
      <c r="C87" s="97" t="s">
        <v>353</v>
      </c>
      <c r="D87" s="78" t="s">
        <v>913</v>
      </c>
      <c r="E87" s="78" t="s">
        <v>914</v>
      </c>
      <c r="F87" s="78" t="s">
        <v>340</v>
      </c>
      <c r="G87" s="78" t="s">
        <v>915</v>
      </c>
      <c r="H87" s="78" t="s">
        <v>379</v>
      </c>
      <c r="I87" s="127" t="s">
        <v>916</v>
      </c>
      <c r="J87" s="75"/>
      <c r="K87" s="75"/>
    </row>
    <row r="88" spans="1:11" ht="15" customHeight="1">
      <c r="A88" s="58" t="s">
        <v>917</v>
      </c>
      <c r="B88" s="59">
        <v>83</v>
      </c>
      <c r="C88" s="97" t="s">
        <v>353</v>
      </c>
      <c r="D88" s="78" t="s">
        <v>665</v>
      </c>
      <c r="E88" s="78" t="s">
        <v>666</v>
      </c>
      <c r="F88" s="78" t="s">
        <v>340</v>
      </c>
      <c r="G88" s="78"/>
      <c r="H88" s="78" t="s">
        <v>667</v>
      </c>
      <c r="I88" s="127" t="s">
        <v>918</v>
      </c>
      <c r="J88" s="75"/>
      <c r="K88" s="75"/>
    </row>
    <row r="89" spans="1:11" ht="15" customHeight="1">
      <c r="A89" s="58" t="s">
        <v>919</v>
      </c>
      <c r="B89" s="59">
        <v>84</v>
      </c>
      <c r="C89" s="97" t="s">
        <v>353</v>
      </c>
      <c r="D89" s="78" t="s">
        <v>920</v>
      </c>
      <c r="E89" s="78" t="s">
        <v>921</v>
      </c>
      <c r="F89" s="78" t="s">
        <v>340</v>
      </c>
      <c r="G89" s="78" t="s">
        <v>922</v>
      </c>
      <c r="H89" s="78" t="s">
        <v>575</v>
      </c>
      <c r="I89" s="127" t="s">
        <v>923</v>
      </c>
      <c r="J89" s="75"/>
      <c r="K89" s="75"/>
    </row>
    <row r="90" spans="1:11" ht="15" customHeight="1">
      <c r="A90" s="58" t="s">
        <v>924</v>
      </c>
      <c r="B90" s="59">
        <v>85</v>
      </c>
      <c r="C90" s="97" t="s">
        <v>353</v>
      </c>
      <c r="D90" s="78" t="s">
        <v>925</v>
      </c>
      <c r="E90" s="78" t="s">
        <v>926</v>
      </c>
      <c r="F90" s="78" t="s">
        <v>340</v>
      </c>
      <c r="G90" s="78" t="s">
        <v>547</v>
      </c>
      <c r="H90" s="78" t="s">
        <v>817</v>
      </c>
      <c r="I90" s="127" t="s">
        <v>927</v>
      </c>
      <c r="J90" s="75"/>
      <c r="K90" s="75"/>
    </row>
    <row r="91" spans="1:11" ht="15" customHeight="1">
      <c r="A91" s="58" t="s">
        <v>928</v>
      </c>
      <c r="B91" s="59">
        <v>86</v>
      </c>
      <c r="C91" s="97" t="s">
        <v>353</v>
      </c>
      <c r="D91" s="78" t="s">
        <v>929</v>
      </c>
      <c r="E91" s="78" t="s">
        <v>930</v>
      </c>
      <c r="F91" s="78" t="s">
        <v>340</v>
      </c>
      <c r="G91" s="78"/>
      <c r="H91" s="78" t="s">
        <v>931</v>
      </c>
      <c r="I91" s="127" t="s">
        <v>932</v>
      </c>
      <c r="J91" s="75"/>
      <c r="K91" s="75"/>
    </row>
    <row r="92" spans="1:11" ht="15" customHeight="1">
      <c r="A92" s="58" t="s">
        <v>933</v>
      </c>
      <c r="B92" s="59">
        <v>87</v>
      </c>
      <c r="C92" s="97" t="s">
        <v>353</v>
      </c>
      <c r="D92" s="78" t="s">
        <v>934</v>
      </c>
      <c r="E92" s="78" t="s">
        <v>935</v>
      </c>
      <c r="F92" s="78" t="s">
        <v>340</v>
      </c>
      <c r="G92" s="78"/>
      <c r="H92" s="78" t="s">
        <v>936</v>
      </c>
      <c r="I92" s="127" t="s">
        <v>937</v>
      </c>
      <c r="J92" s="75"/>
      <c r="K92" s="75"/>
    </row>
    <row r="93" spans="1:10" ht="15" customHeight="1">
      <c r="A93" s="58" t="s">
        <v>938</v>
      </c>
      <c r="B93" s="59">
        <v>88</v>
      </c>
      <c r="C93" s="97" t="s">
        <v>353</v>
      </c>
      <c r="D93" s="78" t="s">
        <v>939</v>
      </c>
      <c r="E93" s="78" t="s">
        <v>940</v>
      </c>
      <c r="F93" s="78" t="s">
        <v>340</v>
      </c>
      <c r="G93" s="78"/>
      <c r="H93" s="78" t="s">
        <v>570</v>
      </c>
      <c r="I93" s="127" t="s">
        <v>941</v>
      </c>
      <c r="J93" s="75"/>
    </row>
    <row r="94" spans="1:10" ht="15" customHeight="1">
      <c r="A94" s="58" t="s">
        <v>942</v>
      </c>
      <c r="B94" s="59">
        <v>89</v>
      </c>
      <c r="C94" s="97" t="s">
        <v>353</v>
      </c>
      <c r="D94" s="78" t="s">
        <v>943</v>
      </c>
      <c r="E94" s="78" t="s">
        <v>944</v>
      </c>
      <c r="F94" s="78" t="s">
        <v>340</v>
      </c>
      <c r="G94" s="78" t="s">
        <v>945</v>
      </c>
      <c r="H94" s="78" t="s">
        <v>946</v>
      </c>
      <c r="I94" s="127" t="s">
        <v>947</v>
      </c>
      <c r="J94" s="75"/>
    </row>
    <row r="95" spans="1:10" ht="15" customHeight="1">
      <c r="A95" s="58" t="s">
        <v>948</v>
      </c>
      <c r="B95" s="59">
        <v>90</v>
      </c>
      <c r="C95" s="97" t="s">
        <v>352</v>
      </c>
      <c r="D95" s="78" t="s">
        <v>949</v>
      </c>
      <c r="E95" s="78" t="s">
        <v>950</v>
      </c>
      <c r="F95" s="78" t="s">
        <v>340</v>
      </c>
      <c r="G95" s="78"/>
      <c r="H95" s="78" t="s">
        <v>277</v>
      </c>
      <c r="I95" s="127" t="s">
        <v>951</v>
      </c>
      <c r="J95" s="75"/>
    </row>
    <row r="96" spans="1:10" ht="15" customHeight="1">
      <c r="A96" s="58" t="s">
        <v>952</v>
      </c>
      <c r="B96" s="59">
        <v>91</v>
      </c>
      <c r="C96" s="97" t="s">
        <v>352</v>
      </c>
      <c r="D96" s="78" t="s">
        <v>953</v>
      </c>
      <c r="E96" s="78" t="s">
        <v>954</v>
      </c>
      <c r="F96" s="78" t="s">
        <v>340</v>
      </c>
      <c r="G96" s="78"/>
      <c r="H96" s="78" t="s">
        <v>491</v>
      </c>
      <c r="I96" s="127" t="s">
        <v>955</v>
      </c>
      <c r="J96" s="75"/>
    </row>
    <row r="97" spans="1:10" ht="15" customHeight="1">
      <c r="A97" s="58" t="s">
        <v>956</v>
      </c>
      <c r="B97" s="59">
        <v>92</v>
      </c>
      <c r="C97" s="97" t="s">
        <v>359</v>
      </c>
      <c r="D97" s="78" t="s">
        <v>590</v>
      </c>
      <c r="E97" s="78" t="s">
        <v>591</v>
      </c>
      <c r="F97" s="78" t="s">
        <v>340</v>
      </c>
      <c r="G97" s="78"/>
      <c r="H97" s="78" t="s">
        <v>381</v>
      </c>
      <c r="I97" s="127" t="s">
        <v>957</v>
      </c>
      <c r="J97" s="75"/>
    </row>
    <row r="98" spans="1:10" ht="15" customHeight="1">
      <c r="A98" s="58" t="s">
        <v>958</v>
      </c>
      <c r="B98" s="59">
        <v>94</v>
      </c>
      <c r="C98" s="97" t="s">
        <v>356</v>
      </c>
      <c r="D98" s="78" t="s">
        <v>959</v>
      </c>
      <c r="E98" s="78" t="s">
        <v>960</v>
      </c>
      <c r="F98" s="78" t="s">
        <v>340</v>
      </c>
      <c r="G98" s="78" t="s">
        <v>961</v>
      </c>
      <c r="H98" s="78" t="s">
        <v>962</v>
      </c>
      <c r="I98" s="127" t="s">
        <v>963</v>
      </c>
      <c r="J98" s="75"/>
    </row>
    <row r="99" spans="1:10" ht="15" customHeight="1">
      <c r="A99" s="58" t="s">
        <v>964</v>
      </c>
      <c r="B99" s="59">
        <v>95</v>
      </c>
      <c r="C99" s="97" t="s">
        <v>356</v>
      </c>
      <c r="D99" s="78" t="s">
        <v>965</v>
      </c>
      <c r="E99" s="78" t="s">
        <v>966</v>
      </c>
      <c r="F99" s="78" t="s">
        <v>340</v>
      </c>
      <c r="G99" s="78" t="s">
        <v>554</v>
      </c>
      <c r="H99" s="78" t="s">
        <v>967</v>
      </c>
      <c r="I99" s="127" t="s">
        <v>968</v>
      </c>
      <c r="J99" s="75"/>
    </row>
    <row r="100" spans="1:10" ht="15" customHeight="1">
      <c r="A100" s="96"/>
      <c r="B100" s="159"/>
      <c r="C100" s="160"/>
      <c r="D100" s="95"/>
      <c r="E100" s="95"/>
      <c r="F100" s="95"/>
      <c r="G100" s="95"/>
      <c r="H100" s="95"/>
      <c r="I100" s="161"/>
      <c r="J100" s="75"/>
    </row>
    <row r="101" spans="1:10" ht="15" customHeight="1">
      <c r="A101" s="96"/>
      <c r="B101" s="159"/>
      <c r="C101" s="160"/>
      <c r="D101" s="95"/>
      <c r="E101" s="95"/>
      <c r="F101" s="95"/>
      <c r="G101" s="95"/>
      <c r="H101" s="95"/>
      <c r="I101" s="161"/>
      <c r="J101" s="75"/>
    </row>
    <row r="102" spans="1:10" ht="15" customHeight="1">
      <c r="A102" s="96"/>
      <c r="B102" s="159"/>
      <c r="C102" s="160"/>
      <c r="D102" s="95"/>
      <c r="E102" s="95"/>
      <c r="F102" s="95"/>
      <c r="G102" s="95"/>
      <c r="H102" s="95"/>
      <c r="I102" s="161"/>
      <c r="J102" s="75"/>
    </row>
    <row r="103" spans="1:10" ht="15" customHeight="1">
      <c r="A103" s="96"/>
      <c r="B103" s="159"/>
      <c r="C103" s="160"/>
      <c r="D103" s="95"/>
      <c r="E103" s="95"/>
      <c r="F103" s="95"/>
      <c r="G103" s="95"/>
      <c r="H103" s="95"/>
      <c r="I103" s="161"/>
      <c r="J103" s="75"/>
    </row>
    <row r="104" spans="1:10" ht="15" customHeight="1">
      <c r="A104" s="96"/>
      <c r="B104" s="159"/>
      <c r="C104" s="160"/>
      <c r="D104" s="95"/>
      <c r="E104" s="95"/>
      <c r="F104" s="95"/>
      <c r="G104" s="95"/>
      <c r="H104" s="95"/>
      <c r="I104" s="161"/>
      <c r="J104" s="75"/>
    </row>
    <row r="105" spans="1:10" ht="15" customHeight="1">
      <c r="A105" s="96"/>
      <c r="B105" s="159"/>
      <c r="C105" s="160"/>
      <c r="D105" s="95"/>
      <c r="E105" s="95"/>
      <c r="F105" s="95"/>
      <c r="G105" s="95"/>
      <c r="H105" s="95"/>
      <c r="I105" s="161"/>
      <c r="J105" s="75"/>
    </row>
    <row r="106" spans="1:10" ht="12.75">
      <c r="A106" s="96"/>
      <c r="B106" s="159"/>
      <c r="C106" s="160"/>
      <c r="D106" s="95"/>
      <c r="E106" s="95"/>
      <c r="F106" s="95"/>
      <c r="G106" s="95"/>
      <c r="H106" s="95"/>
      <c r="I106" s="161"/>
      <c r="J106" s="75"/>
    </row>
    <row r="107" spans="1:10" ht="12.75">
      <c r="A107" s="96"/>
      <c r="B107" s="159"/>
      <c r="C107" s="160"/>
      <c r="D107" s="95"/>
      <c r="E107" s="95"/>
      <c r="F107" s="95"/>
      <c r="G107" s="95"/>
      <c r="H107" s="95"/>
      <c r="I107" s="161"/>
      <c r="J107" s="75"/>
    </row>
    <row r="108" spans="1:10" ht="12.75">
      <c r="A108" s="96"/>
      <c r="B108" s="159"/>
      <c r="C108" s="160"/>
      <c r="D108" s="95"/>
      <c r="E108" s="95"/>
      <c r="F108" s="95"/>
      <c r="G108" s="95"/>
      <c r="H108" s="95"/>
      <c r="I108" s="161"/>
      <c r="J108" s="75"/>
    </row>
    <row r="109" spans="1:10" ht="12.75">
      <c r="A109" s="96"/>
      <c r="B109" s="159"/>
      <c r="C109" s="160"/>
      <c r="D109" s="95"/>
      <c r="E109" s="95"/>
      <c r="F109" s="95"/>
      <c r="G109" s="95"/>
      <c r="H109" s="95"/>
      <c r="I109" s="161"/>
      <c r="J109" s="75"/>
    </row>
    <row r="110" spans="1:10" ht="12.75">
      <c r="A110" s="96"/>
      <c r="B110" s="159"/>
      <c r="C110" s="160"/>
      <c r="D110" s="95"/>
      <c r="E110" s="95"/>
      <c r="F110" s="95"/>
      <c r="G110" s="95"/>
      <c r="H110" s="95"/>
      <c r="I110" s="161"/>
      <c r="J110" s="75"/>
    </row>
    <row r="111" spans="1:10" ht="12.75">
      <c r="A111" s="96"/>
      <c r="B111" s="159"/>
      <c r="C111" s="160"/>
      <c r="D111" s="95"/>
      <c r="E111" s="95"/>
      <c r="F111" s="95"/>
      <c r="G111" s="95"/>
      <c r="H111" s="95"/>
      <c r="I111" s="161"/>
      <c r="J111" s="75"/>
    </row>
    <row r="112" spans="1:10" ht="12.75">
      <c r="A112" s="96"/>
      <c r="B112" s="159"/>
      <c r="C112" s="160"/>
      <c r="D112" s="95"/>
      <c r="E112" s="95"/>
      <c r="F112" s="95"/>
      <c r="G112" s="95"/>
      <c r="H112" s="95"/>
      <c r="I112" s="161"/>
      <c r="J112" s="75"/>
    </row>
    <row r="113" spans="1:10" ht="12.75">
      <c r="A113" s="96"/>
      <c r="B113" s="159"/>
      <c r="C113" s="160"/>
      <c r="D113" s="95"/>
      <c r="E113" s="95"/>
      <c r="F113" s="95"/>
      <c r="G113" s="95"/>
      <c r="H113" s="95"/>
      <c r="I113" s="161"/>
      <c r="J113" s="75"/>
    </row>
    <row r="114" spans="1:10" ht="12.75">
      <c r="A114" s="96"/>
      <c r="B114" s="159"/>
      <c r="C114" s="160"/>
      <c r="D114" s="95"/>
      <c r="E114" s="95"/>
      <c r="F114" s="95"/>
      <c r="G114" s="95"/>
      <c r="H114" s="95"/>
      <c r="I114" s="161"/>
      <c r="J114" s="75"/>
    </row>
    <row r="115" spans="1:10" ht="12.75">
      <c r="A115" s="96"/>
      <c r="B115" s="159"/>
      <c r="C115" s="160"/>
      <c r="D115" s="95"/>
      <c r="E115" s="95"/>
      <c r="F115" s="95"/>
      <c r="G115" s="95"/>
      <c r="H115" s="95"/>
      <c r="I115" s="161"/>
      <c r="J115" s="75"/>
    </row>
    <row r="116" spans="1:10" ht="12.75">
      <c r="A116" s="96"/>
      <c r="B116" s="159"/>
      <c r="C116" s="160"/>
      <c r="D116" s="95"/>
      <c r="E116" s="95"/>
      <c r="F116" s="95"/>
      <c r="G116" s="95"/>
      <c r="H116" s="95"/>
      <c r="I116" s="161"/>
      <c r="J116" s="75"/>
    </row>
    <row r="117" spans="1:10" ht="12.75">
      <c r="A117" s="96"/>
      <c r="B117" s="159"/>
      <c r="C117" s="160"/>
      <c r="D117" s="95"/>
      <c r="E117" s="95"/>
      <c r="F117" s="95"/>
      <c r="G117" s="95"/>
      <c r="H117" s="95"/>
      <c r="I117" s="161"/>
      <c r="J117" s="75"/>
    </row>
    <row r="118" spans="1:10" ht="12.75">
      <c r="A118" s="96"/>
      <c r="B118" s="159"/>
      <c r="C118" s="160"/>
      <c r="D118" s="95"/>
      <c r="E118" s="95"/>
      <c r="F118" s="95"/>
      <c r="G118" s="95"/>
      <c r="H118" s="95"/>
      <c r="I118" s="161"/>
      <c r="J118" s="75"/>
    </row>
    <row r="119" spans="1:10" ht="12.75">
      <c r="A119" s="96"/>
      <c r="B119" s="159"/>
      <c r="C119" s="160"/>
      <c r="D119" s="95"/>
      <c r="E119" s="95"/>
      <c r="F119" s="95"/>
      <c r="G119" s="95"/>
      <c r="H119" s="95"/>
      <c r="I119" s="161"/>
      <c r="J119" s="75"/>
    </row>
    <row r="120" spans="1:10" ht="12.75">
      <c r="A120" s="96"/>
      <c r="B120" s="159"/>
      <c r="C120" s="160"/>
      <c r="D120" s="95"/>
      <c r="E120" s="95"/>
      <c r="F120" s="95"/>
      <c r="G120" s="95"/>
      <c r="H120" s="95"/>
      <c r="I120" s="161"/>
      <c r="J120" s="75"/>
    </row>
    <row r="121" spans="1:10" ht="12.75">
      <c r="A121" s="96"/>
      <c r="B121" s="159"/>
      <c r="C121" s="160"/>
      <c r="D121" s="95"/>
      <c r="E121" s="95"/>
      <c r="F121" s="95"/>
      <c r="G121" s="95"/>
      <c r="H121" s="95"/>
      <c r="I121" s="161"/>
      <c r="J121" s="75"/>
    </row>
    <row r="122" spans="1:10" ht="12.75">
      <c r="A122" s="96"/>
      <c r="B122" s="159"/>
      <c r="C122" s="160"/>
      <c r="D122" s="95"/>
      <c r="E122" s="95"/>
      <c r="F122" s="95"/>
      <c r="G122" s="95"/>
      <c r="H122" s="95"/>
      <c r="I122" s="161"/>
      <c r="J122" s="75"/>
    </row>
    <row r="123" spans="1:10" ht="12.75">
      <c r="A123" s="96"/>
      <c r="B123" s="159"/>
      <c r="C123" s="160"/>
      <c r="D123" s="95"/>
      <c r="E123" s="95"/>
      <c r="F123" s="95"/>
      <c r="G123" s="95"/>
      <c r="H123" s="95"/>
      <c r="I123" s="161"/>
      <c r="J123" s="75"/>
    </row>
    <row r="124" spans="1:10" ht="12.75">
      <c r="A124" s="96"/>
      <c r="B124" s="159"/>
      <c r="C124" s="160"/>
      <c r="D124" s="95"/>
      <c r="E124" s="95"/>
      <c r="F124" s="95"/>
      <c r="G124" s="95"/>
      <c r="H124" s="95"/>
      <c r="I124" s="161"/>
      <c r="J124" s="75"/>
    </row>
    <row r="125" spans="1:10" ht="12.75">
      <c r="A125" s="96"/>
      <c r="B125" s="159"/>
      <c r="C125" s="160"/>
      <c r="D125" s="95"/>
      <c r="E125" s="95"/>
      <c r="F125" s="95"/>
      <c r="G125" s="95"/>
      <c r="H125" s="95"/>
      <c r="I125" s="161"/>
      <c r="J125" s="75"/>
    </row>
    <row r="126" spans="1:10" ht="12.75">
      <c r="A126" s="96"/>
      <c r="B126" s="159"/>
      <c r="C126" s="160"/>
      <c r="D126" s="95"/>
      <c r="E126" s="95"/>
      <c r="F126" s="95"/>
      <c r="G126" s="95"/>
      <c r="H126" s="95"/>
      <c r="I126" s="161"/>
      <c r="J126" s="75"/>
    </row>
    <row r="127" spans="1:10" ht="12.75">
      <c r="A127" s="96"/>
      <c r="B127" s="159"/>
      <c r="C127" s="160"/>
      <c r="D127" s="95"/>
      <c r="E127" s="95"/>
      <c r="F127" s="95"/>
      <c r="G127" s="95"/>
      <c r="H127" s="95"/>
      <c r="I127" s="161"/>
      <c r="J127" s="75"/>
    </row>
    <row r="128" spans="1:10" ht="12.75">
      <c r="A128" s="96"/>
      <c r="B128" s="159"/>
      <c r="C128" s="160"/>
      <c r="D128" s="95"/>
      <c r="E128" s="95"/>
      <c r="F128" s="95"/>
      <c r="G128" s="95"/>
      <c r="H128" s="95"/>
      <c r="I128" s="161"/>
      <c r="J128" s="75"/>
    </row>
    <row r="129" spans="1:10" ht="12.75">
      <c r="A129" s="96"/>
      <c r="B129" s="159"/>
      <c r="C129" s="160"/>
      <c r="D129" s="95"/>
      <c r="E129" s="95"/>
      <c r="F129" s="95"/>
      <c r="G129" s="95"/>
      <c r="H129" s="95"/>
      <c r="I129" s="161"/>
      <c r="J129" s="75"/>
    </row>
    <row r="130" spans="1:10" ht="12.75">
      <c r="A130" s="96"/>
      <c r="B130" s="159"/>
      <c r="C130" s="160"/>
      <c r="D130" s="95"/>
      <c r="E130" s="95"/>
      <c r="F130" s="95"/>
      <c r="G130" s="95"/>
      <c r="H130" s="95"/>
      <c r="I130" s="161"/>
      <c r="J130" s="75"/>
    </row>
  </sheetData>
  <sheetProtection/>
  <autoFilter ref="A10:I130"/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24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0" customWidth="1"/>
    <col min="2" max="2" width="4.28125" style="217" customWidth="1"/>
    <col min="3" max="3" width="24.28125" style="0" customWidth="1"/>
    <col min="4" max="15" width="6.8515625" style="0" customWidth="1"/>
    <col min="16" max="16" width="10.8515625" style="164" customWidth="1"/>
    <col min="17" max="17" width="11.57421875" style="0" customWidth="1"/>
    <col min="18" max="18" width="9.140625" style="75" customWidth="1"/>
    <col min="19" max="19" width="15.140625" style="0" bestFit="1" customWidth="1"/>
  </cols>
  <sheetData>
    <row r="1" spans="1:17" ht="6" customHeight="1">
      <c r="A1" s="4"/>
      <c r="B1" s="21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</row>
    <row r="2" spans="1:17" ht="15.75">
      <c r="A2" s="200" t="s">
        <v>834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15">
      <c r="A3" s="201" t="s">
        <v>797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 ht="15">
      <c r="A4" s="201" t="s">
        <v>798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17" ht="15.75" thickBot="1">
      <c r="A5" s="50" t="s">
        <v>303</v>
      </c>
      <c r="B5" s="211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65"/>
      <c r="Q5" s="49"/>
    </row>
    <row r="6" spans="1:17" ht="12.75">
      <c r="A6" s="172" t="s">
        <v>312</v>
      </c>
      <c r="B6" s="212" t="s">
        <v>313</v>
      </c>
      <c r="C6" s="173" t="s">
        <v>314</v>
      </c>
      <c r="D6" s="198" t="s">
        <v>326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230" t="s">
        <v>316</v>
      </c>
      <c r="Q6" s="231" t="s">
        <v>322</v>
      </c>
    </row>
    <row r="7" spans="1:17" ht="12.75">
      <c r="A7" s="174" t="s">
        <v>324</v>
      </c>
      <c r="B7" s="213"/>
      <c r="C7" s="25" t="s">
        <v>310</v>
      </c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167">
        <v>7</v>
      </c>
      <c r="K7" s="167">
        <v>8</v>
      </c>
      <c r="L7" s="167">
        <v>9</v>
      </c>
      <c r="M7" s="218">
        <v>10</v>
      </c>
      <c r="N7" s="38">
        <v>11</v>
      </c>
      <c r="O7" s="219">
        <v>12</v>
      </c>
      <c r="P7" s="232"/>
      <c r="Q7" s="233" t="s">
        <v>323</v>
      </c>
    </row>
    <row r="8" spans="1:17" ht="12.75">
      <c r="A8" s="175" t="s">
        <v>365</v>
      </c>
      <c r="B8" s="214">
        <v>23</v>
      </c>
      <c r="C8" s="43" t="s">
        <v>976</v>
      </c>
      <c r="D8" s="41" t="s">
        <v>977</v>
      </c>
      <c r="E8" s="44" t="s">
        <v>978</v>
      </c>
      <c r="F8" s="44" t="s">
        <v>979</v>
      </c>
      <c r="G8" s="41" t="s">
        <v>1075</v>
      </c>
      <c r="H8" s="44" t="s">
        <v>1076</v>
      </c>
      <c r="I8" s="138" t="s">
        <v>1077</v>
      </c>
      <c r="J8" s="41" t="s">
        <v>1402</v>
      </c>
      <c r="K8" s="44" t="s">
        <v>1403</v>
      </c>
      <c r="L8" s="138" t="s">
        <v>1404</v>
      </c>
      <c r="M8" s="76" t="s">
        <v>1648</v>
      </c>
      <c r="N8" s="44" t="s">
        <v>1649</v>
      </c>
      <c r="O8" s="44" t="s">
        <v>1650</v>
      </c>
      <c r="P8" s="220"/>
      <c r="Q8" s="209" t="s">
        <v>1651</v>
      </c>
    </row>
    <row r="9" spans="1:17" ht="12.75">
      <c r="A9" s="176" t="s">
        <v>348</v>
      </c>
      <c r="B9" s="215"/>
      <c r="C9" s="45" t="s">
        <v>524</v>
      </c>
      <c r="D9" s="77" t="s">
        <v>389</v>
      </c>
      <c r="E9" s="76" t="s">
        <v>761</v>
      </c>
      <c r="F9" s="76" t="s">
        <v>389</v>
      </c>
      <c r="G9" s="77" t="s">
        <v>368</v>
      </c>
      <c r="H9" s="76" t="s">
        <v>368</v>
      </c>
      <c r="I9" s="139" t="s">
        <v>366</v>
      </c>
      <c r="J9" s="77" t="s">
        <v>368</v>
      </c>
      <c r="K9" s="46" t="s">
        <v>366</v>
      </c>
      <c r="L9" s="140" t="s">
        <v>366</v>
      </c>
      <c r="M9" s="46" t="s">
        <v>366</v>
      </c>
      <c r="N9" s="76" t="s">
        <v>368</v>
      </c>
      <c r="O9" s="76" t="s">
        <v>368</v>
      </c>
      <c r="P9" s="221"/>
      <c r="Q9" s="234" t="s">
        <v>367</v>
      </c>
    </row>
    <row r="10" spans="1:17" ht="12.75">
      <c r="A10" s="175" t="s">
        <v>386</v>
      </c>
      <c r="B10" s="214">
        <v>22</v>
      </c>
      <c r="C10" s="43" t="s">
        <v>970</v>
      </c>
      <c r="D10" s="41" t="s">
        <v>971</v>
      </c>
      <c r="E10" s="44" t="s">
        <v>972</v>
      </c>
      <c r="F10" s="44" t="s">
        <v>772</v>
      </c>
      <c r="G10" s="41" t="s">
        <v>1082</v>
      </c>
      <c r="H10" s="44" t="s">
        <v>1083</v>
      </c>
      <c r="I10" s="138" t="s">
        <v>1084</v>
      </c>
      <c r="J10" s="41" t="s">
        <v>1405</v>
      </c>
      <c r="K10" s="44" t="s">
        <v>994</v>
      </c>
      <c r="L10" s="138" t="s">
        <v>1028</v>
      </c>
      <c r="M10" s="76" t="s">
        <v>1652</v>
      </c>
      <c r="N10" s="44" t="s">
        <v>1408</v>
      </c>
      <c r="O10" s="44" t="s">
        <v>1653</v>
      </c>
      <c r="P10" s="222"/>
      <c r="Q10" s="209" t="s">
        <v>1654</v>
      </c>
    </row>
    <row r="11" spans="1:17" ht="12.75">
      <c r="A11" s="176" t="s">
        <v>348</v>
      </c>
      <c r="B11" s="215"/>
      <c r="C11" s="45" t="s">
        <v>524</v>
      </c>
      <c r="D11" s="42" t="s">
        <v>368</v>
      </c>
      <c r="E11" s="46" t="s">
        <v>720</v>
      </c>
      <c r="F11" s="46" t="s">
        <v>366</v>
      </c>
      <c r="G11" s="42" t="s">
        <v>390</v>
      </c>
      <c r="H11" s="46" t="s">
        <v>390</v>
      </c>
      <c r="I11" s="140" t="s">
        <v>368</v>
      </c>
      <c r="J11" s="77" t="s">
        <v>366</v>
      </c>
      <c r="K11" s="46" t="s">
        <v>368</v>
      </c>
      <c r="L11" s="140" t="s">
        <v>368</v>
      </c>
      <c r="M11" s="46" t="s">
        <v>368</v>
      </c>
      <c r="N11" s="76" t="s">
        <v>366</v>
      </c>
      <c r="O11" s="76" t="s">
        <v>366</v>
      </c>
      <c r="P11" s="221"/>
      <c r="Q11" s="234" t="s">
        <v>1655</v>
      </c>
    </row>
    <row r="12" spans="1:17" ht="12.75">
      <c r="A12" s="175" t="s">
        <v>387</v>
      </c>
      <c r="B12" s="214">
        <v>25</v>
      </c>
      <c r="C12" s="43" t="s">
        <v>980</v>
      </c>
      <c r="D12" s="77" t="s">
        <v>981</v>
      </c>
      <c r="E12" s="76" t="s">
        <v>982</v>
      </c>
      <c r="F12" s="76" t="s">
        <v>983</v>
      </c>
      <c r="G12" s="77" t="s">
        <v>1085</v>
      </c>
      <c r="H12" s="76" t="s">
        <v>1086</v>
      </c>
      <c r="I12" s="139" t="s">
        <v>1087</v>
      </c>
      <c r="J12" s="41" t="s">
        <v>1406</v>
      </c>
      <c r="K12" s="44" t="s">
        <v>1407</v>
      </c>
      <c r="L12" s="138" t="s">
        <v>88</v>
      </c>
      <c r="M12" s="76" t="s">
        <v>1656</v>
      </c>
      <c r="N12" s="44" t="s">
        <v>1650</v>
      </c>
      <c r="O12" s="44" t="s">
        <v>1657</v>
      </c>
      <c r="P12" s="220"/>
      <c r="Q12" s="209" t="s">
        <v>1658</v>
      </c>
    </row>
    <row r="13" spans="1:17" ht="12.75">
      <c r="A13" s="176" t="s">
        <v>348</v>
      </c>
      <c r="B13" s="215"/>
      <c r="C13" s="45" t="s">
        <v>524</v>
      </c>
      <c r="D13" s="77" t="s">
        <v>390</v>
      </c>
      <c r="E13" s="76" t="s">
        <v>984</v>
      </c>
      <c r="F13" s="76" t="s">
        <v>759</v>
      </c>
      <c r="G13" s="77" t="s">
        <v>389</v>
      </c>
      <c r="H13" s="76" t="s">
        <v>366</v>
      </c>
      <c r="I13" s="139" t="s">
        <v>390</v>
      </c>
      <c r="J13" s="77" t="s">
        <v>389</v>
      </c>
      <c r="K13" s="46" t="s">
        <v>390</v>
      </c>
      <c r="L13" s="140" t="s">
        <v>1486</v>
      </c>
      <c r="M13" s="46" t="s">
        <v>389</v>
      </c>
      <c r="N13" s="76" t="s">
        <v>390</v>
      </c>
      <c r="O13" s="76" t="s">
        <v>1409</v>
      </c>
      <c r="P13" s="221"/>
      <c r="Q13" s="234" t="s">
        <v>1659</v>
      </c>
    </row>
    <row r="14" spans="1:17" ht="12.75">
      <c r="A14" s="175" t="s">
        <v>617</v>
      </c>
      <c r="B14" s="214">
        <v>27</v>
      </c>
      <c r="C14" s="43" t="s">
        <v>284</v>
      </c>
      <c r="D14" s="41" t="s">
        <v>992</v>
      </c>
      <c r="E14" s="44" t="s">
        <v>993</v>
      </c>
      <c r="F14" s="44" t="s">
        <v>789</v>
      </c>
      <c r="G14" s="41" t="s">
        <v>1091</v>
      </c>
      <c r="H14" s="44" t="s">
        <v>1092</v>
      </c>
      <c r="I14" s="138" t="s">
        <v>1093</v>
      </c>
      <c r="J14" s="41" t="s">
        <v>1408</v>
      </c>
      <c r="K14" s="44" t="s">
        <v>1059</v>
      </c>
      <c r="L14" s="138" t="s">
        <v>179</v>
      </c>
      <c r="M14" s="76" t="s">
        <v>1408</v>
      </c>
      <c r="N14" s="44" t="s">
        <v>1488</v>
      </c>
      <c r="O14" s="44" t="s">
        <v>1195</v>
      </c>
      <c r="P14" s="220"/>
      <c r="Q14" s="209" t="s">
        <v>1660</v>
      </c>
    </row>
    <row r="15" spans="1:17" ht="12.75">
      <c r="A15" s="176" t="s">
        <v>348</v>
      </c>
      <c r="B15" s="215"/>
      <c r="C15" s="45" t="s">
        <v>562</v>
      </c>
      <c r="D15" s="42" t="s">
        <v>738</v>
      </c>
      <c r="E15" s="46" t="s">
        <v>710</v>
      </c>
      <c r="F15" s="46" t="s">
        <v>719</v>
      </c>
      <c r="G15" s="42" t="s">
        <v>1094</v>
      </c>
      <c r="H15" s="46" t="s">
        <v>389</v>
      </c>
      <c r="I15" s="140" t="s">
        <v>1081</v>
      </c>
      <c r="J15" s="77" t="s">
        <v>390</v>
      </c>
      <c r="K15" s="46" t="s">
        <v>389</v>
      </c>
      <c r="L15" s="140" t="s">
        <v>1487</v>
      </c>
      <c r="M15" s="46" t="s">
        <v>390</v>
      </c>
      <c r="N15" s="76" t="s">
        <v>389</v>
      </c>
      <c r="O15" s="76" t="s">
        <v>389</v>
      </c>
      <c r="P15" s="221"/>
      <c r="Q15" s="234" t="s">
        <v>1661</v>
      </c>
    </row>
    <row r="16" spans="1:17" ht="12.75">
      <c r="A16" s="175" t="s">
        <v>778</v>
      </c>
      <c r="B16" s="214">
        <v>29</v>
      </c>
      <c r="C16" s="43" t="s">
        <v>597</v>
      </c>
      <c r="D16" s="77" t="s">
        <v>1003</v>
      </c>
      <c r="E16" s="76" t="s">
        <v>1004</v>
      </c>
      <c r="F16" s="76" t="s">
        <v>1005</v>
      </c>
      <c r="G16" s="77" t="s">
        <v>1095</v>
      </c>
      <c r="H16" s="76" t="s">
        <v>1012</v>
      </c>
      <c r="I16" s="139" t="s">
        <v>1096</v>
      </c>
      <c r="J16" s="41" t="s">
        <v>1028</v>
      </c>
      <c r="K16" s="44" t="s">
        <v>88</v>
      </c>
      <c r="L16" s="138" t="s">
        <v>1309</v>
      </c>
      <c r="M16" s="76" t="s">
        <v>1168</v>
      </c>
      <c r="N16" s="44" t="s">
        <v>32</v>
      </c>
      <c r="O16" s="44" t="s">
        <v>1664</v>
      </c>
      <c r="P16" s="223"/>
      <c r="Q16" s="209" t="s">
        <v>1665</v>
      </c>
    </row>
    <row r="17" spans="1:17" ht="12.75">
      <c r="A17" s="176" t="s">
        <v>353</v>
      </c>
      <c r="B17" s="215"/>
      <c r="C17" s="45" t="s">
        <v>817</v>
      </c>
      <c r="D17" s="42" t="s">
        <v>758</v>
      </c>
      <c r="E17" s="46" t="s">
        <v>607</v>
      </c>
      <c r="F17" s="46" t="s">
        <v>1006</v>
      </c>
      <c r="G17" s="42" t="s">
        <v>758</v>
      </c>
      <c r="H17" s="46" t="s">
        <v>1097</v>
      </c>
      <c r="I17" s="140" t="s">
        <v>1098</v>
      </c>
      <c r="J17" s="77" t="s">
        <v>674</v>
      </c>
      <c r="K17" s="46" t="s">
        <v>1415</v>
      </c>
      <c r="L17" s="140" t="s">
        <v>1018</v>
      </c>
      <c r="M17" s="46" t="s">
        <v>1105</v>
      </c>
      <c r="N17" s="76" t="s">
        <v>610</v>
      </c>
      <c r="O17" s="76" t="s">
        <v>1666</v>
      </c>
      <c r="P17" s="224"/>
      <c r="Q17" s="234" t="s">
        <v>1667</v>
      </c>
    </row>
    <row r="18" spans="1:17" ht="12.75">
      <c r="A18" s="175" t="s">
        <v>1923</v>
      </c>
      <c r="B18" s="214">
        <v>55</v>
      </c>
      <c r="C18" s="43" t="s">
        <v>1031</v>
      </c>
      <c r="D18" s="41" t="s">
        <v>1019</v>
      </c>
      <c r="E18" s="44" t="s">
        <v>1032</v>
      </c>
      <c r="F18" s="44" t="s">
        <v>709</v>
      </c>
      <c r="G18" s="41" t="s">
        <v>1095</v>
      </c>
      <c r="H18" s="44" t="s">
        <v>1110</v>
      </c>
      <c r="I18" s="138" t="s">
        <v>1111</v>
      </c>
      <c r="J18" s="41" t="s">
        <v>1417</v>
      </c>
      <c r="K18" s="44" t="s">
        <v>1418</v>
      </c>
      <c r="L18" s="138" t="s">
        <v>1208</v>
      </c>
      <c r="M18" s="76" t="s">
        <v>1668</v>
      </c>
      <c r="N18" s="44" t="s">
        <v>74</v>
      </c>
      <c r="O18" s="44" t="s">
        <v>1208</v>
      </c>
      <c r="P18" s="223"/>
      <c r="Q18" s="209" t="s">
        <v>1669</v>
      </c>
    </row>
    <row r="19" spans="1:17" ht="12.75">
      <c r="A19" s="176" t="s">
        <v>353</v>
      </c>
      <c r="B19" s="215"/>
      <c r="C19" s="45" t="s">
        <v>383</v>
      </c>
      <c r="D19" s="42" t="s">
        <v>612</v>
      </c>
      <c r="E19" s="46" t="s">
        <v>1033</v>
      </c>
      <c r="F19" s="46" t="s">
        <v>722</v>
      </c>
      <c r="G19" s="42" t="s">
        <v>758</v>
      </c>
      <c r="H19" s="46" t="s">
        <v>1112</v>
      </c>
      <c r="I19" s="140" t="s">
        <v>1113</v>
      </c>
      <c r="J19" s="77" t="s">
        <v>251</v>
      </c>
      <c r="K19" s="46" t="s">
        <v>1492</v>
      </c>
      <c r="L19" s="140" t="s">
        <v>1419</v>
      </c>
      <c r="M19" s="46" t="s">
        <v>758</v>
      </c>
      <c r="N19" s="76" t="s">
        <v>1800</v>
      </c>
      <c r="O19" s="76" t="s">
        <v>710</v>
      </c>
      <c r="P19" s="225"/>
      <c r="Q19" s="234" t="s">
        <v>1670</v>
      </c>
    </row>
    <row r="20" spans="1:17" ht="12.75">
      <c r="A20" s="175" t="s">
        <v>1799</v>
      </c>
      <c r="B20" s="214">
        <v>38</v>
      </c>
      <c r="C20" s="43" t="s">
        <v>596</v>
      </c>
      <c r="D20" s="41" t="s">
        <v>985</v>
      </c>
      <c r="E20" s="44" t="s">
        <v>986</v>
      </c>
      <c r="F20" s="44" t="s">
        <v>987</v>
      </c>
      <c r="G20" s="41" t="s">
        <v>1088</v>
      </c>
      <c r="H20" s="44" t="s">
        <v>1089</v>
      </c>
      <c r="I20" s="138" t="s">
        <v>1090</v>
      </c>
      <c r="J20" s="41" t="s">
        <v>1410</v>
      </c>
      <c r="K20" s="44" t="s">
        <v>1411</v>
      </c>
      <c r="L20" s="138" t="s">
        <v>1412</v>
      </c>
      <c r="M20" s="76" t="s">
        <v>1051</v>
      </c>
      <c r="N20" s="44" t="s">
        <v>1662</v>
      </c>
      <c r="O20" s="44" t="s">
        <v>1663</v>
      </c>
      <c r="P20" s="223" t="s">
        <v>1636</v>
      </c>
      <c r="Q20" s="209" t="s">
        <v>1924</v>
      </c>
    </row>
    <row r="21" spans="1:17" ht="12.75">
      <c r="A21" s="176" t="s">
        <v>352</v>
      </c>
      <c r="B21" s="215"/>
      <c r="C21" s="45" t="s">
        <v>556</v>
      </c>
      <c r="D21" s="42" t="s">
        <v>297</v>
      </c>
      <c r="E21" s="46" t="s">
        <v>611</v>
      </c>
      <c r="F21" s="46" t="s">
        <v>757</v>
      </c>
      <c r="G21" s="42" t="s">
        <v>711</v>
      </c>
      <c r="H21" s="46" t="s">
        <v>758</v>
      </c>
      <c r="I21" s="140" t="s">
        <v>711</v>
      </c>
      <c r="J21" s="77" t="s">
        <v>297</v>
      </c>
      <c r="K21" s="46" t="s">
        <v>599</v>
      </c>
      <c r="L21" s="140" t="s">
        <v>50</v>
      </c>
      <c r="M21" s="46" t="s">
        <v>297</v>
      </c>
      <c r="N21" s="76" t="s">
        <v>1098</v>
      </c>
      <c r="O21" s="76" t="s">
        <v>297</v>
      </c>
      <c r="P21" s="225"/>
      <c r="Q21" s="234" t="s">
        <v>1925</v>
      </c>
    </row>
    <row r="22" spans="1:17" ht="12.75">
      <c r="A22" s="175" t="s">
        <v>1416</v>
      </c>
      <c r="B22" s="214">
        <v>34</v>
      </c>
      <c r="C22" s="43" t="s">
        <v>988</v>
      </c>
      <c r="D22" s="41" t="s">
        <v>989</v>
      </c>
      <c r="E22" s="44" t="s">
        <v>990</v>
      </c>
      <c r="F22" s="44" t="s">
        <v>991</v>
      </c>
      <c r="G22" s="41" t="s">
        <v>1427</v>
      </c>
      <c r="H22" s="44" t="s">
        <v>993</v>
      </c>
      <c r="I22" s="138" t="s">
        <v>1108</v>
      </c>
      <c r="J22" s="41" t="s">
        <v>1414</v>
      </c>
      <c r="K22" s="44" t="s">
        <v>1063</v>
      </c>
      <c r="L22" s="138" t="s">
        <v>1217</v>
      </c>
      <c r="M22" s="76" t="s">
        <v>37</v>
      </c>
      <c r="N22" s="44" t="s">
        <v>1671</v>
      </c>
      <c r="O22" s="44" t="s">
        <v>1217</v>
      </c>
      <c r="P22" s="223"/>
      <c r="Q22" s="209" t="s">
        <v>1672</v>
      </c>
    </row>
    <row r="23" spans="1:17" ht="12.75">
      <c r="A23" s="176" t="s">
        <v>352</v>
      </c>
      <c r="B23" s="215"/>
      <c r="C23" s="45" t="s">
        <v>494</v>
      </c>
      <c r="D23" s="42" t="s">
        <v>599</v>
      </c>
      <c r="E23" s="46" t="s">
        <v>674</v>
      </c>
      <c r="F23" s="46" t="s">
        <v>599</v>
      </c>
      <c r="G23" s="42" t="s">
        <v>1493</v>
      </c>
      <c r="H23" s="46" t="s">
        <v>1109</v>
      </c>
      <c r="I23" s="140" t="s">
        <v>611</v>
      </c>
      <c r="J23" s="77" t="s">
        <v>599</v>
      </c>
      <c r="K23" s="46" t="s">
        <v>297</v>
      </c>
      <c r="L23" s="140" t="s">
        <v>600</v>
      </c>
      <c r="M23" s="46" t="s">
        <v>1135</v>
      </c>
      <c r="N23" s="76" t="s">
        <v>1113</v>
      </c>
      <c r="O23" s="76" t="s">
        <v>1698</v>
      </c>
      <c r="P23" s="225"/>
      <c r="Q23" s="234" t="s">
        <v>1673</v>
      </c>
    </row>
    <row r="24" spans="1:17" ht="12.75">
      <c r="A24" s="175" t="s">
        <v>1420</v>
      </c>
      <c r="B24" s="214">
        <v>21</v>
      </c>
      <c r="C24" s="43" t="s">
        <v>598</v>
      </c>
      <c r="D24" s="41" t="s">
        <v>994</v>
      </c>
      <c r="E24" s="44" t="s">
        <v>995</v>
      </c>
      <c r="F24" s="44" t="s">
        <v>996</v>
      </c>
      <c r="G24" s="41" t="s">
        <v>1035</v>
      </c>
      <c r="H24" s="44" t="s">
        <v>1114</v>
      </c>
      <c r="I24" s="138" t="s">
        <v>1115</v>
      </c>
      <c r="J24" s="41" t="s">
        <v>55</v>
      </c>
      <c r="K24" s="44" t="s">
        <v>1421</v>
      </c>
      <c r="L24" s="138" t="s">
        <v>1422</v>
      </c>
      <c r="M24" s="76" t="s">
        <v>1043</v>
      </c>
      <c r="N24" s="44" t="s">
        <v>1674</v>
      </c>
      <c r="O24" s="44" t="s">
        <v>1549</v>
      </c>
      <c r="P24" s="223"/>
      <c r="Q24" s="209" t="s">
        <v>1675</v>
      </c>
    </row>
    <row r="25" spans="1:17" ht="12.75">
      <c r="A25" s="176" t="s">
        <v>360</v>
      </c>
      <c r="B25" s="215"/>
      <c r="C25" s="45" t="s">
        <v>494</v>
      </c>
      <c r="D25" s="42" t="s">
        <v>997</v>
      </c>
      <c r="E25" s="46" t="s">
        <v>998</v>
      </c>
      <c r="F25" s="46" t="s">
        <v>610</v>
      </c>
      <c r="G25" s="42" t="s">
        <v>601</v>
      </c>
      <c r="H25" s="46" t="s">
        <v>1116</v>
      </c>
      <c r="I25" s="140" t="s">
        <v>1053</v>
      </c>
      <c r="J25" s="77" t="s">
        <v>711</v>
      </c>
      <c r="K25" s="46" t="s">
        <v>711</v>
      </c>
      <c r="L25" s="140" t="s">
        <v>611</v>
      </c>
      <c r="M25" s="46" t="s">
        <v>1801</v>
      </c>
      <c r="N25" s="76" t="s">
        <v>740</v>
      </c>
      <c r="O25" s="76" t="s">
        <v>1802</v>
      </c>
      <c r="P25" s="225"/>
      <c r="Q25" s="234" t="s">
        <v>1677</v>
      </c>
    </row>
    <row r="26" spans="1:17" ht="12.75">
      <c r="A26" s="175" t="s">
        <v>1678</v>
      </c>
      <c r="B26" s="214">
        <v>28</v>
      </c>
      <c r="C26" s="43" t="s">
        <v>258</v>
      </c>
      <c r="D26" s="41" t="s">
        <v>1019</v>
      </c>
      <c r="E26" s="44" t="s">
        <v>1020</v>
      </c>
      <c r="F26" s="44" t="s">
        <v>1021</v>
      </c>
      <c r="G26" s="41" t="s">
        <v>1117</v>
      </c>
      <c r="H26" s="44" t="s">
        <v>1118</v>
      </c>
      <c r="I26" s="138" t="s">
        <v>618</v>
      </c>
      <c r="J26" s="41" t="s">
        <v>1423</v>
      </c>
      <c r="K26" s="44" t="s">
        <v>1254</v>
      </c>
      <c r="L26" s="138" t="s">
        <v>1239</v>
      </c>
      <c r="M26" s="76" t="s">
        <v>1043</v>
      </c>
      <c r="N26" s="44" t="s">
        <v>1679</v>
      </c>
      <c r="O26" s="44" t="s">
        <v>1680</v>
      </c>
      <c r="P26" s="223"/>
      <c r="Q26" s="209" t="s">
        <v>1681</v>
      </c>
    </row>
    <row r="27" spans="1:17" ht="12.75">
      <c r="A27" s="176" t="s">
        <v>353</v>
      </c>
      <c r="B27" s="215"/>
      <c r="C27" s="45" t="s">
        <v>816</v>
      </c>
      <c r="D27" s="42" t="s">
        <v>612</v>
      </c>
      <c r="E27" s="46" t="s">
        <v>746</v>
      </c>
      <c r="F27" s="46" t="s">
        <v>587</v>
      </c>
      <c r="G27" s="42" t="s">
        <v>1119</v>
      </c>
      <c r="H27" s="46" t="s">
        <v>1119</v>
      </c>
      <c r="I27" s="140" t="s">
        <v>607</v>
      </c>
      <c r="J27" s="77" t="s">
        <v>607</v>
      </c>
      <c r="K27" s="46" t="s">
        <v>1136</v>
      </c>
      <c r="L27" s="140" t="s">
        <v>722</v>
      </c>
      <c r="M27" s="46" t="s">
        <v>1803</v>
      </c>
      <c r="N27" s="76" t="s">
        <v>1129</v>
      </c>
      <c r="O27" s="76" t="s">
        <v>251</v>
      </c>
      <c r="P27" s="225"/>
      <c r="Q27" s="234" t="s">
        <v>1682</v>
      </c>
    </row>
    <row r="28" spans="1:17" ht="12.75">
      <c r="A28" s="175" t="s">
        <v>1683</v>
      </c>
      <c r="B28" s="214">
        <v>26</v>
      </c>
      <c r="C28" s="43" t="s">
        <v>593</v>
      </c>
      <c r="D28" s="41" t="s">
        <v>1028</v>
      </c>
      <c r="E28" s="44" t="s">
        <v>1029</v>
      </c>
      <c r="F28" s="44" t="s">
        <v>672</v>
      </c>
      <c r="G28" s="41" t="s">
        <v>1125</v>
      </c>
      <c r="H28" s="44" t="s">
        <v>1126</v>
      </c>
      <c r="I28" s="138" t="s">
        <v>1127</v>
      </c>
      <c r="J28" s="41" t="s">
        <v>1011</v>
      </c>
      <c r="K28" s="44" t="s">
        <v>143</v>
      </c>
      <c r="L28" s="138" t="s">
        <v>132</v>
      </c>
      <c r="M28" s="76" t="s">
        <v>61</v>
      </c>
      <c r="N28" s="44" t="s">
        <v>1684</v>
      </c>
      <c r="O28" s="44" t="s">
        <v>1685</v>
      </c>
      <c r="P28" s="223"/>
      <c r="Q28" s="209" t="s">
        <v>1686</v>
      </c>
    </row>
    <row r="29" spans="1:17" ht="12.75">
      <c r="A29" s="176" t="s">
        <v>353</v>
      </c>
      <c r="B29" s="215"/>
      <c r="C29" s="45" t="s">
        <v>361</v>
      </c>
      <c r="D29" s="42" t="s">
        <v>1030</v>
      </c>
      <c r="E29" s="46" t="s">
        <v>782</v>
      </c>
      <c r="F29" s="46" t="s">
        <v>612</v>
      </c>
      <c r="G29" s="42" t="s">
        <v>1494</v>
      </c>
      <c r="H29" s="46" t="s">
        <v>594</v>
      </c>
      <c r="I29" s="140" t="s">
        <v>1122</v>
      </c>
      <c r="J29" s="77" t="s">
        <v>611</v>
      </c>
      <c r="K29" s="46" t="s">
        <v>1495</v>
      </c>
      <c r="L29" s="140" t="s">
        <v>710</v>
      </c>
      <c r="M29" s="46" t="s">
        <v>594</v>
      </c>
      <c r="N29" s="76" t="s">
        <v>1014</v>
      </c>
      <c r="O29" s="76" t="s">
        <v>599</v>
      </c>
      <c r="P29" s="225"/>
      <c r="Q29" s="234" t="s">
        <v>1687</v>
      </c>
    </row>
    <row r="30" spans="1:17" ht="12.75">
      <c r="A30" s="175" t="s">
        <v>1688</v>
      </c>
      <c r="B30" s="214">
        <v>82</v>
      </c>
      <c r="C30" s="43" t="s">
        <v>1066</v>
      </c>
      <c r="D30" s="41" t="s">
        <v>1067</v>
      </c>
      <c r="E30" s="44" t="s">
        <v>1068</v>
      </c>
      <c r="F30" s="44" t="s">
        <v>725</v>
      </c>
      <c r="G30" s="41" t="s">
        <v>1144</v>
      </c>
      <c r="H30" s="44" t="s">
        <v>990</v>
      </c>
      <c r="I30" s="138" t="s">
        <v>727</v>
      </c>
      <c r="J30" s="41" t="s">
        <v>1183</v>
      </c>
      <c r="K30" s="44" t="s">
        <v>1214</v>
      </c>
      <c r="L30" s="138" t="s">
        <v>1421</v>
      </c>
      <c r="M30" s="76" t="s">
        <v>1804</v>
      </c>
      <c r="N30" s="44" t="s">
        <v>1805</v>
      </c>
      <c r="O30" s="44" t="s">
        <v>1806</v>
      </c>
      <c r="P30" s="223"/>
      <c r="Q30" s="209" t="s">
        <v>1807</v>
      </c>
    </row>
    <row r="31" spans="1:17" ht="12.75">
      <c r="A31" s="176" t="s">
        <v>353</v>
      </c>
      <c r="B31" s="215"/>
      <c r="C31" s="45" t="s">
        <v>379</v>
      </c>
      <c r="D31" s="42" t="s">
        <v>1069</v>
      </c>
      <c r="E31" s="46" t="s">
        <v>1070</v>
      </c>
      <c r="F31" s="46" t="s">
        <v>687</v>
      </c>
      <c r="G31" s="42" t="s">
        <v>1001</v>
      </c>
      <c r="H31" s="46" t="s">
        <v>1014</v>
      </c>
      <c r="I31" s="140" t="s">
        <v>739</v>
      </c>
      <c r="J31" s="77" t="s">
        <v>1450</v>
      </c>
      <c r="K31" s="46" t="s">
        <v>714</v>
      </c>
      <c r="L31" s="140" t="s">
        <v>1499</v>
      </c>
      <c r="M31" s="46" t="s">
        <v>1112</v>
      </c>
      <c r="N31" s="76" t="s">
        <v>1001</v>
      </c>
      <c r="O31" s="76" t="s">
        <v>619</v>
      </c>
      <c r="P31" s="225"/>
      <c r="Q31" s="234" t="s">
        <v>1808</v>
      </c>
    </row>
    <row r="32" spans="1:17" ht="12.75">
      <c r="A32" s="175" t="s">
        <v>1694</v>
      </c>
      <c r="B32" s="214">
        <v>32</v>
      </c>
      <c r="C32" s="43" t="s">
        <v>595</v>
      </c>
      <c r="D32" s="41" t="s">
        <v>1025</v>
      </c>
      <c r="E32" s="44" t="s">
        <v>1026</v>
      </c>
      <c r="F32" s="44" t="s">
        <v>727</v>
      </c>
      <c r="G32" s="41" t="s">
        <v>1123</v>
      </c>
      <c r="H32" s="44" t="s">
        <v>1124</v>
      </c>
      <c r="I32" s="138" t="s">
        <v>672</v>
      </c>
      <c r="J32" s="41" t="s">
        <v>109</v>
      </c>
      <c r="K32" s="44" t="s">
        <v>754</v>
      </c>
      <c r="L32" s="138" t="s">
        <v>1428</v>
      </c>
      <c r="M32" s="76" t="s">
        <v>1689</v>
      </c>
      <c r="N32" s="44" t="s">
        <v>1690</v>
      </c>
      <c r="O32" s="44" t="s">
        <v>1691</v>
      </c>
      <c r="P32" s="223"/>
      <c r="Q32" s="209" t="s">
        <v>1692</v>
      </c>
    </row>
    <row r="33" spans="1:17" ht="12.75">
      <c r="A33" s="176" t="s">
        <v>353</v>
      </c>
      <c r="B33" s="215"/>
      <c r="C33" s="45" t="s">
        <v>541</v>
      </c>
      <c r="D33" s="42" t="s">
        <v>678</v>
      </c>
      <c r="E33" s="46" t="s">
        <v>1027</v>
      </c>
      <c r="F33" s="46" t="s">
        <v>716</v>
      </c>
      <c r="G33" s="42" t="s">
        <v>1500</v>
      </c>
      <c r="H33" s="46" t="s">
        <v>587</v>
      </c>
      <c r="I33" s="140" t="s">
        <v>619</v>
      </c>
      <c r="J33" s="77" t="s">
        <v>746</v>
      </c>
      <c r="K33" s="46" t="s">
        <v>1065</v>
      </c>
      <c r="L33" s="140" t="s">
        <v>739</v>
      </c>
      <c r="M33" s="46" t="s">
        <v>716</v>
      </c>
      <c r="N33" s="76" t="s">
        <v>1119</v>
      </c>
      <c r="O33" s="76" t="s">
        <v>757</v>
      </c>
      <c r="P33" s="225"/>
      <c r="Q33" s="234" t="s">
        <v>1693</v>
      </c>
    </row>
    <row r="34" spans="1:17" ht="12.75">
      <c r="A34" s="175" t="s">
        <v>1926</v>
      </c>
      <c r="B34" s="214">
        <v>78</v>
      </c>
      <c r="C34" s="43" t="s">
        <v>1007</v>
      </c>
      <c r="D34" s="41" t="s">
        <v>1008</v>
      </c>
      <c r="E34" s="44" t="s">
        <v>1009</v>
      </c>
      <c r="F34" s="44" t="s">
        <v>1010</v>
      </c>
      <c r="G34" s="41" t="s">
        <v>1099</v>
      </c>
      <c r="H34" s="44" t="s">
        <v>1100</v>
      </c>
      <c r="I34" s="138" t="s">
        <v>1017</v>
      </c>
      <c r="J34" s="41" t="s">
        <v>1488</v>
      </c>
      <c r="K34" s="44" t="s">
        <v>1489</v>
      </c>
      <c r="L34" s="138" t="s">
        <v>1490</v>
      </c>
      <c r="M34" s="76" t="s">
        <v>1795</v>
      </c>
      <c r="N34" s="44" t="s">
        <v>1796</v>
      </c>
      <c r="O34" s="44" t="s">
        <v>1309</v>
      </c>
      <c r="P34" s="223" t="s">
        <v>1927</v>
      </c>
      <c r="Q34" s="209" t="s">
        <v>1928</v>
      </c>
    </row>
    <row r="35" spans="1:17" ht="12.75">
      <c r="A35" s="176" t="s">
        <v>348</v>
      </c>
      <c r="B35" s="215"/>
      <c r="C35" s="45" t="s">
        <v>562</v>
      </c>
      <c r="D35" s="42" t="s">
        <v>587</v>
      </c>
      <c r="E35" s="46" t="s">
        <v>251</v>
      </c>
      <c r="F35" s="46" t="s">
        <v>622</v>
      </c>
      <c r="G35" s="42" t="s">
        <v>1081</v>
      </c>
      <c r="H35" s="46" t="s">
        <v>719</v>
      </c>
      <c r="I35" s="140" t="s">
        <v>1101</v>
      </c>
      <c r="J35" s="77" t="s">
        <v>622</v>
      </c>
      <c r="K35" s="46" t="s">
        <v>622</v>
      </c>
      <c r="L35" s="140" t="s">
        <v>1491</v>
      </c>
      <c r="M35" s="46" t="s">
        <v>1797</v>
      </c>
      <c r="N35" s="76" t="s">
        <v>1081</v>
      </c>
      <c r="O35" s="76" t="s">
        <v>1798</v>
      </c>
      <c r="P35" s="225"/>
      <c r="Q35" s="234" t="s">
        <v>1929</v>
      </c>
    </row>
    <row r="36" spans="1:17" ht="12.75">
      <c r="A36" s="175" t="s">
        <v>1809</v>
      </c>
      <c r="B36" s="214">
        <v>31</v>
      </c>
      <c r="C36" s="43" t="s">
        <v>259</v>
      </c>
      <c r="D36" s="41" t="s">
        <v>1015</v>
      </c>
      <c r="E36" s="44" t="s">
        <v>1016</v>
      </c>
      <c r="F36" s="44" t="s">
        <v>1017</v>
      </c>
      <c r="G36" s="41" t="s">
        <v>1120</v>
      </c>
      <c r="H36" s="44" t="s">
        <v>993</v>
      </c>
      <c r="I36" s="138" t="s">
        <v>1121</v>
      </c>
      <c r="J36" s="41" t="s">
        <v>1424</v>
      </c>
      <c r="K36" s="44" t="s">
        <v>1425</v>
      </c>
      <c r="L36" s="138" t="s">
        <v>1426</v>
      </c>
      <c r="M36" s="76" t="s">
        <v>1072</v>
      </c>
      <c r="N36" s="44" t="s">
        <v>1690</v>
      </c>
      <c r="O36" s="44" t="s">
        <v>1426</v>
      </c>
      <c r="P36" s="223"/>
      <c r="Q36" s="209" t="s">
        <v>1695</v>
      </c>
    </row>
    <row r="37" spans="1:17" ht="12.75">
      <c r="A37" s="176" t="s">
        <v>353</v>
      </c>
      <c r="B37" s="215"/>
      <c r="C37" s="45" t="s">
        <v>494</v>
      </c>
      <c r="D37" s="42" t="s">
        <v>1018</v>
      </c>
      <c r="E37" s="46" t="s">
        <v>760</v>
      </c>
      <c r="F37" s="46" t="s">
        <v>714</v>
      </c>
      <c r="G37" s="42" t="s">
        <v>1496</v>
      </c>
      <c r="H37" s="46" t="s">
        <v>1122</v>
      </c>
      <c r="I37" s="140" t="s">
        <v>587</v>
      </c>
      <c r="J37" s="77" t="s">
        <v>1497</v>
      </c>
      <c r="K37" s="46" t="s">
        <v>1498</v>
      </c>
      <c r="L37" s="140" t="s">
        <v>1122</v>
      </c>
      <c r="M37" s="46" t="s">
        <v>722</v>
      </c>
      <c r="N37" s="76" t="s">
        <v>1119</v>
      </c>
      <c r="O37" s="76" t="s">
        <v>1810</v>
      </c>
      <c r="P37" s="225"/>
      <c r="Q37" s="234" t="s">
        <v>1696</v>
      </c>
    </row>
    <row r="38" spans="1:17" ht="12.75">
      <c r="A38" s="175" t="s">
        <v>1811</v>
      </c>
      <c r="B38" s="214">
        <v>17</v>
      </c>
      <c r="C38" s="43" t="s">
        <v>691</v>
      </c>
      <c r="D38" s="41" t="s">
        <v>1054</v>
      </c>
      <c r="E38" s="44" t="s">
        <v>1009</v>
      </c>
      <c r="F38" s="44" t="s">
        <v>1055</v>
      </c>
      <c r="G38" s="41" t="s">
        <v>1145</v>
      </c>
      <c r="H38" s="44" t="s">
        <v>972</v>
      </c>
      <c r="I38" s="138" t="s">
        <v>1037</v>
      </c>
      <c r="J38" s="41" t="s">
        <v>92</v>
      </c>
      <c r="K38" s="44" t="s">
        <v>1429</v>
      </c>
      <c r="L38" s="138" t="s">
        <v>1430</v>
      </c>
      <c r="M38" s="76" t="s">
        <v>67</v>
      </c>
      <c r="N38" s="44" t="s">
        <v>1437</v>
      </c>
      <c r="O38" s="44" t="s">
        <v>1690</v>
      </c>
      <c r="P38" s="223"/>
      <c r="Q38" s="209" t="s">
        <v>1697</v>
      </c>
    </row>
    <row r="39" spans="1:17" ht="12.75">
      <c r="A39" s="176" t="s">
        <v>360</v>
      </c>
      <c r="B39" s="215"/>
      <c r="C39" s="45" t="s">
        <v>496</v>
      </c>
      <c r="D39" s="42" t="s">
        <v>1056</v>
      </c>
      <c r="E39" s="46" t="s">
        <v>740</v>
      </c>
      <c r="F39" s="46" t="s">
        <v>1057</v>
      </c>
      <c r="G39" s="42" t="s">
        <v>1501</v>
      </c>
      <c r="H39" s="46" t="s">
        <v>781</v>
      </c>
      <c r="I39" s="140" t="s">
        <v>1056</v>
      </c>
      <c r="J39" s="77" t="s">
        <v>1502</v>
      </c>
      <c r="K39" s="46" t="s">
        <v>1135</v>
      </c>
      <c r="L39" s="140" t="s">
        <v>610</v>
      </c>
      <c r="M39" s="46" t="s">
        <v>1502</v>
      </c>
      <c r="N39" s="76" t="s">
        <v>1440</v>
      </c>
      <c r="O39" s="76" t="s">
        <v>997</v>
      </c>
      <c r="P39" s="225"/>
      <c r="Q39" s="234" t="s">
        <v>1699</v>
      </c>
    </row>
    <row r="40" spans="1:17" ht="12.75">
      <c r="A40" s="175" t="s">
        <v>1930</v>
      </c>
      <c r="B40" s="214">
        <v>19</v>
      </c>
      <c r="C40" s="43" t="s">
        <v>280</v>
      </c>
      <c r="D40" s="41" t="s">
        <v>1040</v>
      </c>
      <c r="E40" s="44" t="s">
        <v>1041</v>
      </c>
      <c r="F40" s="44" t="s">
        <v>1042</v>
      </c>
      <c r="G40" s="41" t="s">
        <v>1137</v>
      </c>
      <c r="H40" s="44" t="s">
        <v>1052</v>
      </c>
      <c r="I40" s="138" t="s">
        <v>1138</v>
      </c>
      <c r="J40" s="41" t="s">
        <v>67</v>
      </c>
      <c r="K40" s="44" t="s">
        <v>104</v>
      </c>
      <c r="L40" s="138" t="s">
        <v>1427</v>
      </c>
      <c r="M40" s="76" t="s">
        <v>1700</v>
      </c>
      <c r="N40" s="44" t="s">
        <v>1680</v>
      </c>
      <c r="O40" s="44" t="s">
        <v>1701</v>
      </c>
      <c r="P40" s="223"/>
      <c r="Q40" s="209" t="s">
        <v>1702</v>
      </c>
    </row>
    <row r="41" spans="1:17" ht="12.75">
      <c r="A41" s="176" t="s">
        <v>354</v>
      </c>
      <c r="B41" s="215"/>
      <c r="C41" s="45" t="s">
        <v>265</v>
      </c>
      <c r="D41" s="42" t="s">
        <v>601</v>
      </c>
      <c r="E41" s="46" t="s">
        <v>680</v>
      </c>
      <c r="F41" s="46" t="s">
        <v>742</v>
      </c>
      <c r="G41" s="42" t="s">
        <v>1146</v>
      </c>
      <c r="H41" s="46" t="s">
        <v>1140</v>
      </c>
      <c r="I41" s="140" t="s">
        <v>1141</v>
      </c>
      <c r="J41" s="77" t="s">
        <v>1413</v>
      </c>
      <c r="K41" s="46" t="s">
        <v>1157</v>
      </c>
      <c r="L41" s="140" t="s">
        <v>1141</v>
      </c>
      <c r="M41" s="46" t="s">
        <v>57</v>
      </c>
      <c r="N41" s="76" t="s">
        <v>1814</v>
      </c>
      <c r="O41" s="76" t="s">
        <v>1815</v>
      </c>
      <c r="P41" s="225"/>
      <c r="Q41" s="234" t="s">
        <v>1704</v>
      </c>
    </row>
    <row r="42" spans="1:17" ht="12.75">
      <c r="A42" s="175" t="s">
        <v>1436</v>
      </c>
      <c r="B42" s="214">
        <v>81</v>
      </c>
      <c r="C42" s="43" t="s">
        <v>1058</v>
      </c>
      <c r="D42" s="41" t="s">
        <v>1059</v>
      </c>
      <c r="E42" s="44" t="s">
        <v>1060</v>
      </c>
      <c r="F42" s="44" t="s">
        <v>675</v>
      </c>
      <c r="G42" s="41" t="s">
        <v>22</v>
      </c>
      <c r="H42" s="44" t="s">
        <v>1147</v>
      </c>
      <c r="I42" s="138" t="s">
        <v>1148</v>
      </c>
      <c r="J42" s="41" t="s">
        <v>1503</v>
      </c>
      <c r="K42" s="44" t="s">
        <v>1245</v>
      </c>
      <c r="L42" s="138" t="s">
        <v>1485</v>
      </c>
      <c r="M42" s="76" t="s">
        <v>1205</v>
      </c>
      <c r="N42" s="44" t="s">
        <v>1812</v>
      </c>
      <c r="O42" s="44" t="s">
        <v>1262</v>
      </c>
      <c r="P42" s="223" t="s">
        <v>377</v>
      </c>
      <c r="Q42" s="209" t="s">
        <v>1931</v>
      </c>
    </row>
    <row r="43" spans="1:17" ht="12.75">
      <c r="A43" s="176" t="s">
        <v>353</v>
      </c>
      <c r="B43" s="215"/>
      <c r="C43" s="45" t="s">
        <v>361</v>
      </c>
      <c r="D43" s="42" t="s">
        <v>1061</v>
      </c>
      <c r="E43" s="46" t="s">
        <v>1062</v>
      </c>
      <c r="F43" s="46" t="s">
        <v>594</v>
      </c>
      <c r="G43" s="42" t="s">
        <v>1504</v>
      </c>
      <c r="H43" s="46" t="s">
        <v>1149</v>
      </c>
      <c r="I43" s="140" t="s">
        <v>722</v>
      </c>
      <c r="J43" s="77" t="s">
        <v>1024</v>
      </c>
      <c r="K43" s="46" t="s">
        <v>1505</v>
      </c>
      <c r="L43" s="140" t="s">
        <v>678</v>
      </c>
      <c r="M43" s="46" t="s">
        <v>1487</v>
      </c>
      <c r="N43" s="76" t="s">
        <v>1122</v>
      </c>
      <c r="O43" s="76" t="s">
        <v>1813</v>
      </c>
      <c r="P43" s="224"/>
      <c r="Q43" s="234" t="s">
        <v>1932</v>
      </c>
    </row>
    <row r="44" spans="1:17" ht="12.75">
      <c r="A44" s="175" t="s">
        <v>1933</v>
      </c>
      <c r="B44" s="214">
        <v>40</v>
      </c>
      <c r="C44" s="43" t="s">
        <v>1034</v>
      </c>
      <c r="D44" s="41" t="s">
        <v>1035</v>
      </c>
      <c r="E44" s="44" t="s">
        <v>1036</v>
      </c>
      <c r="F44" s="44" t="s">
        <v>1037</v>
      </c>
      <c r="G44" s="41" t="s">
        <v>1142</v>
      </c>
      <c r="H44" s="44" t="s">
        <v>1009</v>
      </c>
      <c r="I44" s="138" t="s">
        <v>725</v>
      </c>
      <c r="J44" s="41" t="s">
        <v>1431</v>
      </c>
      <c r="K44" s="44" t="s">
        <v>152</v>
      </c>
      <c r="L44" s="138" t="s">
        <v>1432</v>
      </c>
      <c r="M44" s="44" t="s">
        <v>1707</v>
      </c>
      <c r="N44" s="44" t="s">
        <v>1217</v>
      </c>
      <c r="O44" s="44" t="s">
        <v>1536</v>
      </c>
      <c r="P44" s="223"/>
      <c r="Q44" s="209" t="s">
        <v>1708</v>
      </c>
    </row>
    <row r="45" spans="1:17" ht="12.75">
      <c r="A45" s="176" t="s">
        <v>353</v>
      </c>
      <c r="B45" s="215"/>
      <c r="C45" s="45" t="s">
        <v>647</v>
      </c>
      <c r="D45" s="42" t="s">
        <v>1038</v>
      </c>
      <c r="E45" s="46" t="s">
        <v>1039</v>
      </c>
      <c r="F45" s="46" t="s">
        <v>739</v>
      </c>
      <c r="G45" s="42" t="s">
        <v>1510</v>
      </c>
      <c r="H45" s="46" t="s">
        <v>1143</v>
      </c>
      <c r="I45" s="140" t="s">
        <v>1130</v>
      </c>
      <c r="J45" s="42" t="s">
        <v>1511</v>
      </c>
      <c r="K45" s="46" t="s">
        <v>1512</v>
      </c>
      <c r="L45" s="140" t="s">
        <v>1143</v>
      </c>
      <c r="M45" s="46" t="s">
        <v>1130</v>
      </c>
      <c r="N45" s="46" t="s">
        <v>1033</v>
      </c>
      <c r="O45" s="46" t="s">
        <v>1816</v>
      </c>
      <c r="P45" s="225"/>
      <c r="Q45" s="234" t="s">
        <v>1709</v>
      </c>
    </row>
    <row r="46" spans="1:17" ht="12.75">
      <c r="A46" s="175" t="s">
        <v>1934</v>
      </c>
      <c r="B46" s="214">
        <v>44</v>
      </c>
      <c r="C46" s="43" t="s">
        <v>700</v>
      </c>
      <c r="D46" s="41" t="s">
        <v>37</v>
      </c>
      <c r="E46" s="44" t="s">
        <v>38</v>
      </c>
      <c r="F46" s="44" t="s">
        <v>606</v>
      </c>
      <c r="G46" s="41" t="s">
        <v>1159</v>
      </c>
      <c r="H46" s="44" t="s">
        <v>1160</v>
      </c>
      <c r="I46" s="138" t="s">
        <v>1161</v>
      </c>
      <c r="J46" s="41" t="s">
        <v>1437</v>
      </c>
      <c r="K46" s="44" t="s">
        <v>1438</v>
      </c>
      <c r="L46" s="138" t="s">
        <v>1439</v>
      </c>
      <c r="M46" s="44" t="s">
        <v>1411</v>
      </c>
      <c r="N46" s="44" t="s">
        <v>1710</v>
      </c>
      <c r="O46" s="44" t="s">
        <v>776</v>
      </c>
      <c r="P46" s="223"/>
      <c r="Q46" s="209" t="s">
        <v>1711</v>
      </c>
    </row>
    <row r="47" spans="1:17" ht="12.75">
      <c r="A47" s="176" t="s">
        <v>353</v>
      </c>
      <c r="B47" s="215"/>
      <c r="C47" s="45" t="s">
        <v>355</v>
      </c>
      <c r="D47" s="42" t="s">
        <v>39</v>
      </c>
      <c r="E47" s="46" t="s">
        <v>40</v>
      </c>
      <c r="F47" s="46" t="s">
        <v>41</v>
      </c>
      <c r="G47" s="42" t="s">
        <v>682</v>
      </c>
      <c r="H47" s="46" t="s">
        <v>728</v>
      </c>
      <c r="I47" s="140" t="s">
        <v>1018</v>
      </c>
      <c r="J47" s="42" t="s">
        <v>1515</v>
      </c>
      <c r="K47" s="46" t="s">
        <v>1516</v>
      </c>
      <c r="L47" s="140" t="s">
        <v>1409</v>
      </c>
      <c r="M47" s="46" t="s">
        <v>1817</v>
      </c>
      <c r="N47" s="46" t="s">
        <v>1818</v>
      </c>
      <c r="O47" s="46" t="s">
        <v>1014</v>
      </c>
      <c r="P47" s="225"/>
      <c r="Q47" s="234" t="s">
        <v>1712</v>
      </c>
    </row>
    <row r="48" spans="1:17" ht="12.75">
      <c r="A48" s="175" t="s">
        <v>1935</v>
      </c>
      <c r="B48" s="214">
        <v>47</v>
      </c>
      <c r="C48" s="43" t="s">
        <v>1050</v>
      </c>
      <c r="D48" s="41" t="s">
        <v>1051</v>
      </c>
      <c r="E48" s="44" t="s">
        <v>1052</v>
      </c>
      <c r="F48" s="44" t="s">
        <v>689</v>
      </c>
      <c r="G48" s="41" t="s">
        <v>1059</v>
      </c>
      <c r="H48" s="44" t="s">
        <v>1147</v>
      </c>
      <c r="I48" s="138" t="s">
        <v>1163</v>
      </c>
      <c r="J48" s="41" t="s">
        <v>1441</v>
      </c>
      <c r="K48" s="44" t="s">
        <v>1262</v>
      </c>
      <c r="L48" s="138" t="s">
        <v>1442</v>
      </c>
      <c r="M48" s="76" t="s">
        <v>75</v>
      </c>
      <c r="N48" s="44" t="s">
        <v>1713</v>
      </c>
      <c r="O48" s="44" t="s">
        <v>1714</v>
      </c>
      <c r="P48" s="223"/>
      <c r="Q48" s="209" t="s">
        <v>1715</v>
      </c>
    </row>
    <row r="49" spans="1:17" ht="12.75">
      <c r="A49" s="176" t="s">
        <v>358</v>
      </c>
      <c r="B49" s="215"/>
      <c r="C49" s="45" t="s">
        <v>541</v>
      </c>
      <c r="D49" s="42" t="s">
        <v>600</v>
      </c>
      <c r="E49" s="46" t="s">
        <v>1053</v>
      </c>
      <c r="F49" s="46" t="s">
        <v>752</v>
      </c>
      <c r="G49" s="42" t="s">
        <v>1517</v>
      </c>
      <c r="H49" s="46" t="s">
        <v>1165</v>
      </c>
      <c r="I49" s="140" t="s">
        <v>1140</v>
      </c>
      <c r="J49" s="77" t="s">
        <v>1140</v>
      </c>
      <c r="K49" s="46" t="s">
        <v>1443</v>
      </c>
      <c r="L49" s="140" t="s">
        <v>742</v>
      </c>
      <c r="M49" s="46" t="s">
        <v>1759</v>
      </c>
      <c r="N49" s="76" t="s">
        <v>1820</v>
      </c>
      <c r="O49" s="76" t="s">
        <v>1165</v>
      </c>
      <c r="P49" s="225"/>
      <c r="Q49" s="234" t="s">
        <v>1717</v>
      </c>
    </row>
    <row r="50" spans="1:17" ht="12.75">
      <c r="A50" s="175" t="s">
        <v>1936</v>
      </c>
      <c r="B50" s="214">
        <v>20</v>
      </c>
      <c r="C50" s="43" t="s">
        <v>482</v>
      </c>
      <c r="D50" s="41" t="s">
        <v>61</v>
      </c>
      <c r="E50" s="44" t="s">
        <v>715</v>
      </c>
      <c r="F50" s="44" t="s">
        <v>729</v>
      </c>
      <c r="G50" s="41" t="s">
        <v>1183</v>
      </c>
      <c r="H50" s="44" t="s">
        <v>105</v>
      </c>
      <c r="I50" s="138" t="s">
        <v>1184</v>
      </c>
      <c r="J50" s="41" t="s">
        <v>1423</v>
      </c>
      <c r="K50" s="44" t="s">
        <v>1444</v>
      </c>
      <c r="L50" s="138" t="s">
        <v>1445</v>
      </c>
      <c r="M50" s="76" t="s">
        <v>64</v>
      </c>
      <c r="N50" s="44" t="s">
        <v>132</v>
      </c>
      <c r="O50" s="44" t="s">
        <v>1537</v>
      </c>
      <c r="P50" s="223"/>
      <c r="Q50" s="209" t="s">
        <v>1718</v>
      </c>
    </row>
    <row r="51" spans="1:17" ht="12.75">
      <c r="A51" s="176" t="s">
        <v>354</v>
      </c>
      <c r="B51" s="215"/>
      <c r="C51" s="45" t="s">
        <v>514</v>
      </c>
      <c r="D51" s="42" t="s">
        <v>62</v>
      </c>
      <c r="E51" s="46" t="s">
        <v>1362</v>
      </c>
      <c r="F51" s="46" t="s">
        <v>63</v>
      </c>
      <c r="G51" s="42" t="s">
        <v>171</v>
      </c>
      <c r="H51" s="46" t="s">
        <v>1197</v>
      </c>
      <c r="I51" s="140" t="s">
        <v>1185</v>
      </c>
      <c r="J51" s="77" t="s">
        <v>600</v>
      </c>
      <c r="K51" s="46" t="s">
        <v>610</v>
      </c>
      <c r="L51" s="140" t="s">
        <v>95</v>
      </c>
      <c r="M51" s="46" t="s">
        <v>601</v>
      </c>
      <c r="N51" s="76" t="s">
        <v>1716</v>
      </c>
      <c r="O51" s="76" t="s">
        <v>1821</v>
      </c>
      <c r="P51" s="225"/>
      <c r="Q51" s="234" t="s">
        <v>1719</v>
      </c>
    </row>
    <row r="52" spans="1:17" ht="12.75">
      <c r="A52" s="175" t="s">
        <v>1725</v>
      </c>
      <c r="B52" s="214">
        <v>36</v>
      </c>
      <c r="C52" s="43" t="s">
        <v>278</v>
      </c>
      <c r="D52" s="41" t="s">
        <v>22</v>
      </c>
      <c r="E52" s="44" t="s">
        <v>1026</v>
      </c>
      <c r="F52" s="44" t="s">
        <v>679</v>
      </c>
      <c r="G52" s="41" t="s">
        <v>1173</v>
      </c>
      <c r="H52" s="44" t="s">
        <v>1029</v>
      </c>
      <c r="I52" s="138" t="s">
        <v>1128</v>
      </c>
      <c r="J52" s="41" t="s">
        <v>1446</v>
      </c>
      <c r="K52" s="44" t="s">
        <v>1309</v>
      </c>
      <c r="L52" s="138" t="s">
        <v>1447</v>
      </c>
      <c r="M52" s="76" t="s">
        <v>32</v>
      </c>
      <c r="N52" s="44" t="s">
        <v>1430</v>
      </c>
      <c r="O52" s="44" t="s">
        <v>1432</v>
      </c>
      <c r="P52" s="223"/>
      <c r="Q52" s="209" t="s">
        <v>1720</v>
      </c>
    </row>
    <row r="53" spans="1:17" ht="12.75">
      <c r="A53" s="176" t="s">
        <v>352</v>
      </c>
      <c r="B53" s="215"/>
      <c r="C53" s="45" t="s">
        <v>494</v>
      </c>
      <c r="D53" s="42" t="s">
        <v>724</v>
      </c>
      <c r="E53" s="46" t="s">
        <v>23</v>
      </c>
      <c r="F53" s="46" t="s">
        <v>24</v>
      </c>
      <c r="G53" s="42" t="s">
        <v>1520</v>
      </c>
      <c r="H53" s="46" t="s">
        <v>1174</v>
      </c>
      <c r="I53" s="140" t="s">
        <v>1175</v>
      </c>
      <c r="J53" s="77" t="s">
        <v>1521</v>
      </c>
      <c r="K53" s="46" t="s">
        <v>1435</v>
      </c>
      <c r="L53" s="140" t="s">
        <v>1522</v>
      </c>
      <c r="M53" s="46" t="s">
        <v>1822</v>
      </c>
      <c r="N53" s="76" t="s">
        <v>1721</v>
      </c>
      <c r="O53" s="76" t="s">
        <v>1049</v>
      </c>
      <c r="P53" s="225"/>
      <c r="Q53" s="234" t="s">
        <v>1722</v>
      </c>
    </row>
    <row r="54" spans="1:17" ht="12.75">
      <c r="A54" s="175" t="s">
        <v>1730</v>
      </c>
      <c r="B54" s="214">
        <v>41</v>
      </c>
      <c r="C54" s="43" t="s">
        <v>483</v>
      </c>
      <c r="D54" s="41" t="s">
        <v>1043</v>
      </c>
      <c r="E54" s="44" t="s">
        <v>978</v>
      </c>
      <c r="F54" s="44" t="s">
        <v>677</v>
      </c>
      <c r="G54" s="41" t="s">
        <v>1154</v>
      </c>
      <c r="H54" s="44" t="s">
        <v>1155</v>
      </c>
      <c r="I54" s="138" t="s">
        <v>1156</v>
      </c>
      <c r="J54" s="41" t="s">
        <v>1448</v>
      </c>
      <c r="K54" s="44" t="s">
        <v>1449</v>
      </c>
      <c r="L54" s="138" t="s">
        <v>1412</v>
      </c>
      <c r="M54" s="76" t="s">
        <v>75</v>
      </c>
      <c r="N54" s="44" t="s">
        <v>1530</v>
      </c>
      <c r="O54" s="44" t="s">
        <v>132</v>
      </c>
      <c r="P54" s="223"/>
      <c r="Q54" s="209" t="s">
        <v>1723</v>
      </c>
    </row>
    <row r="55" spans="1:17" ht="12.75">
      <c r="A55" s="176" t="s">
        <v>352</v>
      </c>
      <c r="B55" s="215"/>
      <c r="C55" s="45" t="s">
        <v>265</v>
      </c>
      <c r="D55" s="42" t="s">
        <v>743</v>
      </c>
      <c r="E55" s="46" t="s">
        <v>297</v>
      </c>
      <c r="F55" s="46" t="s">
        <v>741</v>
      </c>
      <c r="G55" s="42" t="s">
        <v>1242</v>
      </c>
      <c r="H55" s="46" t="s">
        <v>1157</v>
      </c>
      <c r="I55" s="140" t="s">
        <v>1158</v>
      </c>
      <c r="J55" s="77" t="s">
        <v>1523</v>
      </c>
      <c r="K55" s="46" t="s">
        <v>1524</v>
      </c>
      <c r="L55" s="140" t="s">
        <v>50</v>
      </c>
      <c r="M55" s="46" t="s">
        <v>2131</v>
      </c>
      <c r="N55" s="76" t="s">
        <v>24</v>
      </c>
      <c r="O55" s="76" t="s">
        <v>1676</v>
      </c>
      <c r="P55" s="225"/>
      <c r="Q55" s="234" t="s">
        <v>1724</v>
      </c>
    </row>
    <row r="56" spans="1:17" ht="12.75">
      <c r="A56" s="175" t="s">
        <v>1937</v>
      </c>
      <c r="B56" s="214">
        <v>84</v>
      </c>
      <c r="C56" s="43" t="s">
        <v>25</v>
      </c>
      <c r="D56" s="41" t="s">
        <v>26</v>
      </c>
      <c r="E56" s="44" t="s">
        <v>27</v>
      </c>
      <c r="F56" s="44" t="s">
        <v>28</v>
      </c>
      <c r="G56" s="41" t="s">
        <v>1011</v>
      </c>
      <c r="H56" s="44" t="s">
        <v>1026</v>
      </c>
      <c r="I56" s="138" t="s">
        <v>1166</v>
      </c>
      <c r="J56" s="41" t="s">
        <v>88</v>
      </c>
      <c r="K56" s="44" t="s">
        <v>1239</v>
      </c>
      <c r="L56" s="138" t="s">
        <v>1452</v>
      </c>
      <c r="M56" s="76" t="s">
        <v>1685</v>
      </c>
      <c r="N56" s="44" t="s">
        <v>176</v>
      </c>
      <c r="O56" s="44" t="s">
        <v>1823</v>
      </c>
      <c r="P56" s="223"/>
      <c r="Q56" s="209" t="s">
        <v>1824</v>
      </c>
    </row>
    <row r="57" spans="1:17" ht="12.75">
      <c r="A57" s="176" t="s">
        <v>353</v>
      </c>
      <c r="B57" s="215"/>
      <c r="C57" s="45" t="s">
        <v>575</v>
      </c>
      <c r="D57" s="42" t="s">
        <v>29</v>
      </c>
      <c r="E57" s="46" t="s">
        <v>30</v>
      </c>
      <c r="F57" s="46" t="s">
        <v>728</v>
      </c>
      <c r="G57" s="42" t="s">
        <v>623</v>
      </c>
      <c r="H57" s="46" t="s">
        <v>1167</v>
      </c>
      <c r="I57" s="140" t="s">
        <v>1039</v>
      </c>
      <c r="J57" s="77" t="s">
        <v>1518</v>
      </c>
      <c r="K57" s="46" t="s">
        <v>1519</v>
      </c>
      <c r="L57" s="140" t="s">
        <v>623</v>
      </c>
      <c r="M57" s="46" t="s">
        <v>1825</v>
      </c>
      <c r="N57" s="76" t="s">
        <v>1511</v>
      </c>
      <c r="O57" s="76" t="s">
        <v>1508</v>
      </c>
      <c r="P57" s="225"/>
      <c r="Q57" s="234" t="s">
        <v>1826</v>
      </c>
    </row>
    <row r="58" spans="1:17" ht="12.75">
      <c r="A58" s="175" t="s">
        <v>1938</v>
      </c>
      <c r="B58" s="214">
        <v>18</v>
      </c>
      <c r="C58" s="43" t="s">
        <v>279</v>
      </c>
      <c r="D58" s="41" t="s">
        <v>55</v>
      </c>
      <c r="E58" s="44" t="s">
        <v>683</v>
      </c>
      <c r="F58" s="44" t="s">
        <v>56</v>
      </c>
      <c r="G58" s="41" t="s">
        <v>22</v>
      </c>
      <c r="H58" s="44" t="s">
        <v>1186</v>
      </c>
      <c r="I58" s="138" t="s">
        <v>1187</v>
      </c>
      <c r="J58" s="41" t="s">
        <v>1211</v>
      </c>
      <c r="K58" s="44" t="s">
        <v>179</v>
      </c>
      <c r="L58" s="138" t="s">
        <v>1453</v>
      </c>
      <c r="M58" s="76" t="s">
        <v>1726</v>
      </c>
      <c r="N58" s="44" t="s">
        <v>179</v>
      </c>
      <c r="O58" s="44" t="s">
        <v>1727</v>
      </c>
      <c r="P58" s="223"/>
      <c r="Q58" s="209" t="s">
        <v>1728</v>
      </c>
    </row>
    <row r="59" spans="1:17" ht="12.75">
      <c r="A59" s="176" t="s">
        <v>354</v>
      </c>
      <c r="B59" s="215"/>
      <c r="C59" s="45" t="s">
        <v>514</v>
      </c>
      <c r="D59" s="42" t="s">
        <v>781</v>
      </c>
      <c r="E59" s="46" t="s">
        <v>1363</v>
      </c>
      <c r="F59" s="46" t="s">
        <v>57</v>
      </c>
      <c r="G59" s="42" t="s">
        <v>680</v>
      </c>
      <c r="H59" s="46" t="s">
        <v>747</v>
      </c>
      <c r="I59" s="140" t="s">
        <v>1189</v>
      </c>
      <c r="J59" s="77" t="s">
        <v>1528</v>
      </c>
      <c r="K59" s="46" t="s">
        <v>1529</v>
      </c>
      <c r="L59" s="140" t="s">
        <v>66</v>
      </c>
      <c r="M59" s="46" t="s">
        <v>63</v>
      </c>
      <c r="N59" s="76" t="s">
        <v>1827</v>
      </c>
      <c r="O59" s="76" t="s">
        <v>610</v>
      </c>
      <c r="P59" s="225"/>
      <c r="Q59" s="234" t="s">
        <v>1729</v>
      </c>
    </row>
    <row r="60" spans="1:17" ht="12.75">
      <c r="A60" s="175" t="s">
        <v>1939</v>
      </c>
      <c r="B60" s="214">
        <v>16</v>
      </c>
      <c r="C60" s="43" t="s">
        <v>283</v>
      </c>
      <c r="D60" s="41" t="s">
        <v>64</v>
      </c>
      <c r="E60" s="44" t="s">
        <v>65</v>
      </c>
      <c r="F60" s="44" t="s">
        <v>52</v>
      </c>
      <c r="G60" s="41" t="s">
        <v>97</v>
      </c>
      <c r="H60" s="44" t="s">
        <v>76</v>
      </c>
      <c r="I60" s="138" t="s">
        <v>1193</v>
      </c>
      <c r="J60" s="41" t="s">
        <v>67</v>
      </c>
      <c r="K60" s="44" t="s">
        <v>1451</v>
      </c>
      <c r="L60" s="138" t="s">
        <v>1452</v>
      </c>
      <c r="M60" s="76" t="s">
        <v>157</v>
      </c>
      <c r="N60" s="44" t="s">
        <v>152</v>
      </c>
      <c r="O60" s="44" t="s">
        <v>1731</v>
      </c>
      <c r="P60" s="223"/>
      <c r="Q60" s="209" t="s">
        <v>1732</v>
      </c>
    </row>
    <row r="61" spans="1:17" ht="12.75">
      <c r="A61" s="176" t="s">
        <v>354</v>
      </c>
      <c r="B61" s="215"/>
      <c r="C61" s="45" t="s">
        <v>509</v>
      </c>
      <c r="D61" s="42" t="s">
        <v>66</v>
      </c>
      <c r="E61" s="46" t="s">
        <v>613</v>
      </c>
      <c r="F61" s="46" t="s">
        <v>785</v>
      </c>
      <c r="G61" s="42" t="s">
        <v>1527</v>
      </c>
      <c r="H61" s="46" t="s">
        <v>1322</v>
      </c>
      <c r="I61" s="140" t="s">
        <v>1194</v>
      </c>
      <c r="J61" s="77" t="s">
        <v>1413</v>
      </c>
      <c r="K61" s="46" t="s">
        <v>1459</v>
      </c>
      <c r="L61" s="140" t="s">
        <v>1056</v>
      </c>
      <c r="M61" s="46" t="s">
        <v>2132</v>
      </c>
      <c r="N61" s="76" t="s">
        <v>1821</v>
      </c>
      <c r="O61" s="76" t="s">
        <v>1135</v>
      </c>
      <c r="P61" s="224"/>
      <c r="Q61" s="234" t="s">
        <v>1733</v>
      </c>
    </row>
    <row r="62" spans="1:17" ht="12.75">
      <c r="A62" s="175" t="s">
        <v>1940</v>
      </c>
      <c r="B62" s="214">
        <v>43</v>
      </c>
      <c r="C62" s="43" t="s">
        <v>701</v>
      </c>
      <c r="D62" s="41" t="s">
        <v>1063</v>
      </c>
      <c r="E62" s="44" t="s">
        <v>1046</v>
      </c>
      <c r="F62" s="44" t="s">
        <v>1064</v>
      </c>
      <c r="G62" s="41" t="s">
        <v>1059</v>
      </c>
      <c r="H62" s="44" t="s">
        <v>990</v>
      </c>
      <c r="I62" s="138" t="s">
        <v>1176</v>
      </c>
      <c r="J62" s="41" t="s">
        <v>148</v>
      </c>
      <c r="K62" s="44" t="s">
        <v>1418</v>
      </c>
      <c r="L62" s="138" t="s">
        <v>754</v>
      </c>
      <c r="M62" s="76" t="s">
        <v>1437</v>
      </c>
      <c r="N62" s="44" t="s">
        <v>1710</v>
      </c>
      <c r="O62" s="44" t="s">
        <v>1734</v>
      </c>
      <c r="P62" s="223"/>
      <c r="Q62" s="209" t="s">
        <v>1735</v>
      </c>
    </row>
    <row r="63" spans="1:17" ht="12.75">
      <c r="A63" s="176" t="s">
        <v>353</v>
      </c>
      <c r="B63" s="215"/>
      <c r="C63" s="45" t="s">
        <v>379</v>
      </c>
      <c r="D63" s="42" t="s">
        <v>1065</v>
      </c>
      <c r="E63" s="46" t="s">
        <v>619</v>
      </c>
      <c r="F63" s="46" t="s">
        <v>726</v>
      </c>
      <c r="G63" s="42" t="s">
        <v>1525</v>
      </c>
      <c r="H63" s="46" t="s">
        <v>1014</v>
      </c>
      <c r="I63" s="140" t="s">
        <v>1177</v>
      </c>
      <c r="J63" s="77" t="s">
        <v>1526</v>
      </c>
      <c r="K63" s="46" t="s">
        <v>1492</v>
      </c>
      <c r="L63" s="140" t="s">
        <v>1131</v>
      </c>
      <c r="M63" s="46" t="s">
        <v>1856</v>
      </c>
      <c r="N63" s="76" t="s">
        <v>1818</v>
      </c>
      <c r="O63" s="76" t="s">
        <v>1533</v>
      </c>
      <c r="P63" s="225"/>
      <c r="Q63" s="234" t="s">
        <v>1736</v>
      </c>
    </row>
    <row r="64" spans="1:17" ht="12.75">
      <c r="A64" s="175" t="s">
        <v>1941</v>
      </c>
      <c r="B64" s="214">
        <v>54</v>
      </c>
      <c r="C64" s="43" t="s">
        <v>1044</v>
      </c>
      <c r="D64" s="41" t="s">
        <v>1045</v>
      </c>
      <c r="E64" s="44" t="s">
        <v>1046</v>
      </c>
      <c r="F64" s="44" t="s">
        <v>1047</v>
      </c>
      <c r="G64" s="41" t="s">
        <v>1132</v>
      </c>
      <c r="H64" s="44" t="s">
        <v>1133</v>
      </c>
      <c r="I64" s="138" t="s">
        <v>1134</v>
      </c>
      <c r="J64" s="41" t="s">
        <v>1433</v>
      </c>
      <c r="K64" s="44" t="s">
        <v>1422</v>
      </c>
      <c r="L64" s="138" t="s">
        <v>1434</v>
      </c>
      <c r="M64" s="76" t="s">
        <v>1705</v>
      </c>
      <c r="N64" s="44" t="s">
        <v>1429</v>
      </c>
      <c r="O64" s="44" t="s">
        <v>1706</v>
      </c>
      <c r="P64" s="223" t="s">
        <v>1927</v>
      </c>
      <c r="Q64" s="209" t="s">
        <v>1942</v>
      </c>
    </row>
    <row r="65" spans="1:17" ht="12.75">
      <c r="A65" s="176" t="s">
        <v>352</v>
      </c>
      <c r="B65" s="215"/>
      <c r="C65" s="45" t="s">
        <v>494</v>
      </c>
      <c r="D65" s="42" t="s">
        <v>1048</v>
      </c>
      <c r="E65" s="46" t="s">
        <v>612</v>
      </c>
      <c r="F65" s="46" t="s">
        <v>1049</v>
      </c>
      <c r="G65" s="42" t="s">
        <v>1135</v>
      </c>
      <c r="H65" s="46" t="s">
        <v>1136</v>
      </c>
      <c r="I65" s="140" t="s">
        <v>45</v>
      </c>
      <c r="J65" s="77" t="s">
        <v>45</v>
      </c>
      <c r="K65" s="46" t="s">
        <v>1513</v>
      </c>
      <c r="L65" s="140" t="s">
        <v>1514</v>
      </c>
      <c r="M65" s="46" t="s">
        <v>1158</v>
      </c>
      <c r="N65" s="76" t="s">
        <v>1513</v>
      </c>
      <c r="O65" s="76" t="s">
        <v>1459</v>
      </c>
      <c r="P65" s="225"/>
      <c r="Q65" s="234" t="s">
        <v>1943</v>
      </c>
    </row>
    <row r="66" spans="1:17" ht="12.75">
      <c r="A66" s="175" t="s">
        <v>1828</v>
      </c>
      <c r="B66" s="214">
        <v>87</v>
      </c>
      <c r="C66" s="43" t="s">
        <v>113</v>
      </c>
      <c r="D66" s="41" t="s">
        <v>114</v>
      </c>
      <c r="E66" s="44" t="s">
        <v>115</v>
      </c>
      <c r="F66" s="44" t="s">
        <v>106</v>
      </c>
      <c r="G66" s="41" t="s">
        <v>1202</v>
      </c>
      <c r="H66" s="44" t="s">
        <v>1046</v>
      </c>
      <c r="I66" s="138" t="s">
        <v>1203</v>
      </c>
      <c r="J66" s="41" t="s">
        <v>88</v>
      </c>
      <c r="K66" s="44" t="s">
        <v>1483</v>
      </c>
      <c r="L66" s="138" t="s">
        <v>1534</v>
      </c>
      <c r="M66" s="76" t="s">
        <v>1832</v>
      </c>
      <c r="N66" s="44" t="s">
        <v>1710</v>
      </c>
      <c r="O66" s="44" t="s">
        <v>1455</v>
      </c>
      <c r="P66" s="223"/>
      <c r="Q66" s="209" t="s">
        <v>1833</v>
      </c>
    </row>
    <row r="67" spans="1:17" ht="12.75">
      <c r="A67" s="176" t="s">
        <v>353</v>
      </c>
      <c r="B67" s="215"/>
      <c r="C67" s="45" t="s">
        <v>936</v>
      </c>
      <c r="D67" s="42" t="s">
        <v>1365</v>
      </c>
      <c r="E67" s="46" t="s">
        <v>116</v>
      </c>
      <c r="F67" s="46" t="s">
        <v>108</v>
      </c>
      <c r="G67" s="42" t="s">
        <v>1535</v>
      </c>
      <c r="H67" s="46" t="s">
        <v>1162</v>
      </c>
      <c r="I67" s="140" t="s">
        <v>1204</v>
      </c>
      <c r="J67" s="77" t="s">
        <v>1518</v>
      </c>
      <c r="K67" s="46" t="s">
        <v>1526</v>
      </c>
      <c r="L67" s="140" t="s">
        <v>1162</v>
      </c>
      <c r="M67" s="46" t="s">
        <v>1070</v>
      </c>
      <c r="N67" s="76" t="s">
        <v>1818</v>
      </c>
      <c r="O67" s="76" t="s">
        <v>1834</v>
      </c>
      <c r="P67" s="225"/>
      <c r="Q67" s="234" t="s">
        <v>1835</v>
      </c>
    </row>
    <row r="68" spans="1:17" ht="12.75">
      <c r="A68" s="175" t="s">
        <v>1831</v>
      </c>
      <c r="B68" s="214">
        <v>57</v>
      </c>
      <c r="C68" s="43" t="s">
        <v>688</v>
      </c>
      <c r="D68" s="41" t="s">
        <v>135</v>
      </c>
      <c r="E68" s="44" t="s">
        <v>136</v>
      </c>
      <c r="F68" s="44" t="s">
        <v>137</v>
      </c>
      <c r="G68" s="41" t="s">
        <v>51</v>
      </c>
      <c r="H68" s="44" t="s">
        <v>1222</v>
      </c>
      <c r="I68" s="138" t="s">
        <v>1223</v>
      </c>
      <c r="J68" s="41" t="s">
        <v>1507</v>
      </c>
      <c r="K68" s="44" t="s">
        <v>1451</v>
      </c>
      <c r="L68" s="138" t="s">
        <v>1456</v>
      </c>
      <c r="M68" s="76" t="s">
        <v>1202</v>
      </c>
      <c r="N68" s="44" t="s">
        <v>1217</v>
      </c>
      <c r="O68" s="44" t="s">
        <v>1474</v>
      </c>
      <c r="P68" s="223"/>
      <c r="Q68" s="209" t="s">
        <v>1737</v>
      </c>
    </row>
    <row r="69" spans="1:17" ht="12.75">
      <c r="A69" s="176" t="s">
        <v>353</v>
      </c>
      <c r="B69" s="215"/>
      <c r="C69" s="45" t="s">
        <v>514</v>
      </c>
      <c r="D69" s="42" t="s">
        <v>1367</v>
      </c>
      <c r="E69" s="46" t="s">
        <v>1368</v>
      </c>
      <c r="F69" s="46" t="s">
        <v>138</v>
      </c>
      <c r="G69" s="42" t="s">
        <v>1550</v>
      </c>
      <c r="H69" s="46" t="s">
        <v>1325</v>
      </c>
      <c r="I69" s="140" t="s">
        <v>1224</v>
      </c>
      <c r="J69" s="77" t="s">
        <v>1551</v>
      </c>
      <c r="K69" s="46" t="s">
        <v>1552</v>
      </c>
      <c r="L69" s="140" t="s">
        <v>1167</v>
      </c>
      <c r="M69" s="46" t="s">
        <v>1836</v>
      </c>
      <c r="N69" s="76" t="s">
        <v>1033</v>
      </c>
      <c r="O69" s="76" t="s">
        <v>1817</v>
      </c>
      <c r="P69" s="225"/>
      <c r="Q69" s="234" t="s">
        <v>1738</v>
      </c>
    </row>
    <row r="70" spans="1:17" ht="12.75">
      <c r="A70" s="175" t="s">
        <v>1944</v>
      </c>
      <c r="B70" s="214">
        <v>56</v>
      </c>
      <c r="C70" s="43" t="s">
        <v>288</v>
      </c>
      <c r="D70" s="41" t="s">
        <v>74</v>
      </c>
      <c r="E70" s="44" t="s">
        <v>1073</v>
      </c>
      <c r="F70" s="44" t="s">
        <v>673</v>
      </c>
      <c r="G70" s="41" t="s">
        <v>1214</v>
      </c>
      <c r="H70" s="44" t="s">
        <v>1215</v>
      </c>
      <c r="I70" s="44" t="s">
        <v>1216</v>
      </c>
      <c r="J70" s="41" t="s">
        <v>1542</v>
      </c>
      <c r="K70" s="44" t="s">
        <v>1534</v>
      </c>
      <c r="L70" s="138" t="s">
        <v>1543</v>
      </c>
      <c r="M70" s="76" t="s">
        <v>1490</v>
      </c>
      <c r="N70" s="44" t="s">
        <v>1300</v>
      </c>
      <c r="O70" s="44" t="s">
        <v>1483</v>
      </c>
      <c r="P70" s="223"/>
      <c r="Q70" s="209" t="s">
        <v>1741</v>
      </c>
    </row>
    <row r="71" spans="1:17" ht="12.75">
      <c r="A71" s="176" t="s">
        <v>359</v>
      </c>
      <c r="B71" s="215"/>
      <c r="C71" s="45" t="s">
        <v>381</v>
      </c>
      <c r="D71" s="42" t="s">
        <v>735</v>
      </c>
      <c r="E71" s="46" t="s">
        <v>752</v>
      </c>
      <c r="F71" s="46" t="s">
        <v>614</v>
      </c>
      <c r="G71" s="42" t="s">
        <v>732</v>
      </c>
      <c r="H71" s="46" t="s">
        <v>752</v>
      </c>
      <c r="I71" s="46" t="s">
        <v>732</v>
      </c>
      <c r="J71" s="77" t="s">
        <v>680</v>
      </c>
      <c r="K71" s="46" t="s">
        <v>1188</v>
      </c>
      <c r="L71" s="140" t="s">
        <v>1139</v>
      </c>
      <c r="M71" s="46" t="s">
        <v>752</v>
      </c>
      <c r="N71" s="76" t="s">
        <v>1819</v>
      </c>
      <c r="O71" s="76" t="s">
        <v>1837</v>
      </c>
      <c r="P71" s="225"/>
      <c r="Q71" s="234" t="s">
        <v>1742</v>
      </c>
    </row>
    <row r="72" spans="1:17" ht="12.75">
      <c r="A72" s="175" t="s">
        <v>2133</v>
      </c>
      <c r="B72" s="214">
        <v>12</v>
      </c>
      <c r="C72" s="43" t="s">
        <v>261</v>
      </c>
      <c r="D72" s="41" t="s">
        <v>92</v>
      </c>
      <c r="E72" s="44" t="s">
        <v>93</v>
      </c>
      <c r="F72" s="44" t="s">
        <v>94</v>
      </c>
      <c r="G72" s="41" t="s">
        <v>1233</v>
      </c>
      <c r="H72" s="44" t="s">
        <v>1236</v>
      </c>
      <c r="I72" s="138" t="s">
        <v>1237</v>
      </c>
      <c r="J72" s="41" t="s">
        <v>1463</v>
      </c>
      <c r="K72" s="44" t="s">
        <v>1464</v>
      </c>
      <c r="L72" s="138" t="s">
        <v>1465</v>
      </c>
      <c r="M72" s="76" t="s">
        <v>1691</v>
      </c>
      <c r="N72" s="44" t="s">
        <v>1743</v>
      </c>
      <c r="O72" s="44" t="s">
        <v>1744</v>
      </c>
      <c r="P72" s="223"/>
      <c r="Q72" s="209" t="s">
        <v>1745</v>
      </c>
    </row>
    <row r="73" spans="1:17" ht="12.75">
      <c r="A73" s="176" t="s">
        <v>360</v>
      </c>
      <c r="B73" s="215"/>
      <c r="C73" s="45" t="s">
        <v>494</v>
      </c>
      <c r="D73" s="42" t="s">
        <v>95</v>
      </c>
      <c r="E73" s="46" t="s">
        <v>1264</v>
      </c>
      <c r="F73" s="46" t="s">
        <v>604</v>
      </c>
      <c r="G73" s="42" t="s">
        <v>128</v>
      </c>
      <c r="H73" s="46" t="s">
        <v>1326</v>
      </c>
      <c r="I73" s="140" t="s">
        <v>1238</v>
      </c>
      <c r="J73" s="77" t="s">
        <v>1513</v>
      </c>
      <c r="K73" s="46" t="s">
        <v>741</v>
      </c>
      <c r="L73" s="140" t="s">
        <v>1553</v>
      </c>
      <c r="M73" s="46" t="s">
        <v>1703</v>
      </c>
      <c r="N73" s="76" t="s">
        <v>1141</v>
      </c>
      <c r="O73" s="76" t="s">
        <v>1194</v>
      </c>
      <c r="P73" s="225"/>
      <c r="Q73" s="234" t="s">
        <v>1746</v>
      </c>
    </row>
    <row r="74" spans="1:17" ht="12.75">
      <c r="A74" s="175" t="s">
        <v>2134</v>
      </c>
      <c r="B74" s="214">
        <v>46</v>
      </c>
      <c r="C74" s="43" t="s">
        <v>58</v>
      </c>
      <c r="D74" s="41" t="s">
        <v>59</v>
      </c>
      <c r="E74" s="44" t="s">
        <v>60</v>
      </c>
      <c r="F74" s="44" t="s">
        <v>608</v>
      </c>
      <c r="G74" s="41" t="s">
        <v>1208</v>
      </c>
      <c r="H74" s="44" t="s">
        <v>98</v>
      </c>
      <c r="I74" s="138" t="s">
        <v>1209</v>
      </c>
      <c r="J74" s="41" t="s">
        <v>1454</v>
      </c>
      <c r="K74" s="44" t="s">
        <v>1455</v>
      </c>
      <c r="L74" s="138" t="s">
        <v>1456</v>
      </c>
      <c r="M74" s="76" t="s">
        <v>1684</v>
      </c>
      <c r="N74" s="44" t="s">
        <v>1740</v>
      </c>
      <c r="O74" s="44" t="s">
        <v>1432</v>
      </c>
      <c r="P74" s="223"/>
      <c r="Q74" s="209" t="s">
        <v>2135</v>
      </c>
    </row>
    <row r="75" spans="1:17" ht="12.75">
      <c r="A75" s="176" t="s">
        <v>359</v>
      </c>
      <c r="B75" s="215"/>
      <c r="C75" s="45" t="s">
        <v>381</v>
      </c>
      <c r="D75" s="42" t="s">
        <v>736</v>
      </c>
      <c r="E75" s="46" t="s">
        <v>747</v>
      </c>
      <c r="F75" s="46" t="s">
        <v>603</v>
      </c>
      <c r="G75" s="42" t="s">
        <v>1210</v>
      </c>
      <c r="H75" s="46" t="s">
        <v>171</v>
      </c>
      <c r="I75" s="140" t="s">
        <v>1210</v>
      </c>
      <c r="J75" s="77" t="s">
        <v>783</v>
      </c>
      <c r="K75" s="46" t="s">
        <v>1164</v>
      </c>
      <c r="L75" s="140" t="s">
        <v>680</v>
      </c>
      <c r="M75" s="46" t="s">
        <v>1539</v>
      </c>
      <c r="N75" s="76" t="s">
        <v>747</v>
      </c>
      <c r="O75" s="76" t="s">
        <v>50</v>
      </c>
      <c r="P75" s="225"/>
      <c r="Q75" s="234" t="s">
        <v>2136</v>
      </c>
    </row>
    <row r="76" spans="1:17" ht="12.75">
      <c r="A76" s="175" t="s">
        <v>1945</v>
      </c>
      <c r="B76" s="214">
        <v>61</v>
      </c>
      <c r="C76" s="43" t="s">
        <v>290</v>
      </c>
      <c r="D76" s="41" t="s">
        <v>47</v>
      </c>
      <c r="E76" s="44" t="s">
        <v>48</v>
      </c>
      <c r="F76" s="44" t="s">
        <v>49</v>
      </c>
      <c r="G76" s="41" t="s">
        <v>1195</v>
      </c>
      <c r="H76" s="44" t="s">
        <v>48</v>
      </c>
      <c r="I76" s="138" t="s">
        <v>1196</v>
      </c>
      <c r="J76" s="41" t="s">
        <v>1300</v>
      </c>
      <c r="K76" s="44" t="s">
        <v>1536</v>
      </c>
      <c r="L76" s="138" t="s">
        <v>1537</v>
      </c>
      <c r="M76" s="76" t="s">
        <v>1731</v>
      </c>
      <c r="N76" s="44" t="s">
        <v>1412</v>
      </c>
      <c r="O76" s="44" t="s">
        <v>1748</v>
      </c>
      <c r="P76" s="223"/>
      <c r="Q76" s="209" t="s">
        <v>1749</v>
      </c>
    </row>
    <row r="77" spans="1:17" ht="12.75">
      <c r="A77" s="176" t="s">
        <v>358</v>
      </c>
      <c r="B77" s="215"/>
      <c r="C77" s="45" t="s">
        <v>556</v>
      </c>
      <c r="D77" s="42" t="s">
        <v>50</v>
      </c>
      <c r="E77" s="46" t="s">
        <v>588</v>
      </c>
      <c r="F77" s="46" t="s">
        <v>616</v>
      </c>
      <c r="G77" s="42" t="s">
        <v>1538</v>
      </c>
      <c r="H77" s="46" t="s">
        <v>769</v>
      </c>
      <c r="I77" s="140" t="s">
        <v>1197</v>
      </c>
      <c r="J77" s="77" t="s">
        <v>1539</v>
      </c>
      <c r="K77" s="46" t="s">
        <v>747</v>
      </c>
      <c r="L77" s="140" t="s">
        <v>783</v>
      </c>
      <c r="M77" s="46" t="s">
        <v>616</v>
      </c>
      <c r="N77" s="76" t="s">
        <v>616</v>
      </c>
      <c r="O77" s="76" t="s">
        <v>614</v>
      </c>
      <c r="P77" s="225"/>
      <c r="Q77" s="234" t="s">
        <v>1750</v>
      </c>
    </row>
    <row r="78" spans="1:17" ht="12.75">
      <c r="A78" s="175" t="s">
        <v>1946</v>
      </c>
      <c r="B78" s="214">
        <v>64</v>
      </c>
      <c r="C78" s="43" t="s">
        <v>697</v>
      </c>
      <c r="D78" s="41" t="s">
        <v>75</v>
      </c>
      <c r="E78" s="44" t="s">
        <v>76</v>
      </c>
      <c r="F78" s="44" t="s">
        <v>77</v>
      </c>
      <c r="G78" s="41" t="s">
        <v>1219</v>
      </c>
      <c r="H78" s="44" t="s">
        <v>1073</v>
      </c>
      <c r="I78" s="138" t="s">
        <v>1220</v>
      </c>
      <c r="J78" s="41" t="s">
        <v>1304</v>
      </c>
      <c r="K78" s="44" t="s">
        <v>1548</v>
      </c>
      <c r="L78" s="138" t="s">
        <v>1549</v>
      </c>
      <c r="M78" s="76" t="s">
        <v>1490</v>
      </c>
      <c r="N78" s="44" t="s">
        <v>1396</v>
      </c>
      <c r="O78" s="44" t="s">
        <v>202</v>
      </c>
      <c r="P78" s="223"/>
      <c r="Q78" s="209" t="s">
        <v>1839</v>
      </c>
    </row>
    <row r="79" spans="1:17" ht="12.75">
      <c r="A79" s="176" t="s">
        <v>356</v>
      </c>
      <c r="B79" s="215"/>
      <c r="C79" s="45" t="s">
        <v>382</v>
      </c>
      <c r="D79" s="42" t="s">
        <v>784</v>
      </c>
      <c r="E79" s="46" t="s">
        <v>765</v>
      </c>
      <c r="F79" s="46" t="s">
        <v>766</v>
      </c>
      <c r="G79" s="42" t="s">
        <v>603</v>
      </c>
      <c r="H79" s="46" t="s">
        <v>614</v>
      </c>
      <c r="I79" s="140" t="s">
        <v>1221</v>
      </c>
      <c r="J79" s="77" t="s">
        <v>1188</v>
      </c>
      <c r="K79" s="46" t="s">
        <v>732</v>
      </c>
      <c r="L79" s="140" t="s">
        <v>998</v>
      </c>
      <c r="M79" s="46" t="s">
        <v>752</v>
      </c>
      <c r="N79" s="76" t="s">
        <v>614</v>
      </c>
      <c r="O79" s="76" t="s">
        <v>1164</v>
      </c>
      <c r="P79" s="225"/>
      <c r="Q79" s="234" t="s">
        <v>1840</v>
      </c>
    </row>
    <row r="80" spans="1:17" ht="12.75">
      <c r="A80" s="175" t="s">
        <v>1947</v>
      </c>
      <c r="B80" s="214">
        <v>14</v>
      </c>
      <c r="C80" s="43" t="s">
        <v>291</v>
      </c>
      <c r="D80" s="41" t="s">
        <v>109</v>
      </c>
      <c r="E80" s="44" t="s">
        <v>110</v>
      </c>
      <c r="F80" s="44" t="s">
        <v>111</v>
      </c>
      <c r="G80" s="41" t="s">
        <v>1211</v>
      </c>
      <c r="H80" s="44" t="s">
        <v>1212</v>
      </c>
      <c r="I80" s="138" t="s">
        <v>1213</v>
      </c>
      <c r="J80" s="41" t="s">
        <v>168</v>
      </c>
      <c r="K80" s="44" t="s">
        <v>1425</v>
      </c>
      <c r="L80" s="138" t="s">
        <v>1462</v>
      </c>
      <c r="M80" s="76" t="s">
        <v>1751</v>
      </c>
      <c r="N80" s="44" t="s">
        <v>754</v>
      </c>
      <c r="O80" s="44" t="s">
        <v>1296</v>
      </c>
      <c r="P80" s="223"/>
      <c r="Q80" s="209" t="s">
        <v>1752</v>
      </c>
    </row>
    <row r="81" spans="1:17" ht="12.75">
      <c r="A81" s="176" t="s">
        <v>360</v>
      </c>
      <c r="B81" s="215"/>
      <c r="C81" s="45" t="s">
        <v>494</v>
      </c>
      <c r="D81" s="42" t="s">
        <v>112</v>
      </c>
      <c r="E81" s="46" t="s">
        <v>1337</v>
      </c>
      <c r="F81" s="46" t="s">
        <v>602</v>
      </c>
      <c r="G81" s="42" t="s">
        <v>1545</v>
      </c>
      <c r="H81" s="46" t="s">
        <v>1323</v>
      </c>
      <c r="I81" s="140" t="s">
        <v>66</v>
      </c>
      <c r="J81" s="77" t="s">
        <v>1522</v>
      </c>
      <c r="K81" s="46" t="s">
        <v>1546</v>
      </c>
      <c r="L81" s="140" t="s">
        <v>1547</v>
      </c>
      <c r="M81" s="46" t="s">
        <v>1841</v>
      </c>
      <c r="N81" s="76" t="s">
        <v>1547</v>
      </c>
      <c r="O81" s="76" t="s">
        <v>1842</v>
      </c>
      <c r="P81" s="225"/>
      <c r="Q81" s="234" t="s">
        <v>1753</v>
      </c>
    </row>
    <row r="82" spans="1:17" ht="12.75">
      <c r="A82" s="175" t="s">
        <v>1771</v>
      </c>
      <c r="B82" s="214">
        <v>50</v>
      </c>
      <c r="C82" s="43" t="s">
        <v>703</v>
      </c>
      <c r="D82" s="41" t="s">
        <v>51</v>
      </c>
      <c r="E82" s="44" t="s">
        <v>33</v>
      </c>
      <c r="F82" s="44" t="s">
        <v>52</v>
      </c>
      <c r="G82" s="41" t="s">
        <v>1178</v>
      </c>
      <c r="H82" s="44" t="s">
        <v>98</v>
      </c>
      <c r="I82" s="138" t="s">
        <v>679</v>
      </c>
      <c r="J82" s="41" t="s">
        <v>1460</v>
      </c>
      <c r="K82" s="44" t="s">
        <v>1458</v>
      </c>
      <c r="L82" s="138" t="s">
        <v>1461</v>
      </c>
      <c r="M82" s="76" t="s">
        <v>1743</v>
      </c>
      <c r="N82" s="44" t="s">
        <v>1418</v>
      </c>
      <c r="O82" s="44" t="s">
        <v>1747</v>
      </c>
      <c r="P82" s="223" t="s">
        <v>1920</v>
      </c>
      <c r="Q82" s="209" t="s">
        <v>1948</v>
      </c>
    </row>
    <row r="83" spans="1:17" ht="12.75">
      <c r="A83" s="176" t="s">
        <v>348</v>
      </c>
      <c r="B83" s="215"/>
      <c r="C83" s="45" t="s">
        <v>562</v>
      </c>
      <c r="D83" s="42" t="s">
        <v>620</v>
      </c>
      <c r="E83" s="46" t="s">
        <v>53</v>
      </c>
      <c r="F83" s="46" t="s">
        <v>54</v>
      </c>
      <c r="G83" s="42" t="s">
        <v>1024</v>
      </c>
      <c r="H83" s="46" t="s">
        <v>1179</v>
      </c>
      <c r="I83" s="140" t="s">
        <v>1180</v>
      </c>
      <c r="J83" s="77" t="s">
        <v>744</v>
      </c>
      <c r="K83" s="46" t="s">
        <v>1473</v>
      </c>
      <c r="L83" s="140" t="s">
        <v>1544</v>
      </c>
      <c r="M83" s="46" t="s">
        <v>46</v>
      </c>
      <c r="N83" s="76" t="s">
        <v>1838</v>
      </c>
      <c r="O83" s="76" t="s">
        <v>46</v>
      </c>
      <c r="P83" s="225"/>
      <c r="Q83" s="234" t="s">
        <v>1949</v>
      </c>
    </row>
    <row r="84" spans="1:17" ht="12.75">
      <c r="A84" s="175" t="s">
        <v>1950</v>
      </c>
      <c r="B84" s="214">
        <v>15</v>
      </c>
      <c r="C84" s="43" t="s">
        <v>126</v>
      </c>
      <c r="D84" s="41" t="s">
        <v>79</v>
      </c>
      <c r="E84" s="44" t="s">
        <v>127</v>
      </c>
      <c r="F84" s="44" t="s">
        <v>125</v>
      </c>
      <c r="G84" s="41" t="s">
        <v>1205</v>
      </c>
      <c r="H84" s="44" t="s">
        <v>1036</v>
      </c>
      <c r="I84" s="138" t="s">
        <v>605</v>
      </c>
      <c r="J84" s="41" t="s">
        <v>1457</v>
      </c>
      <c r="K84" s="44" t="s">
        <v>1458</v>
      </c>
      <c r="L84" s="138" t="s">
        <v>1271</v>
      </c>
      <c r="M84" s="76" t="s">
        <v>1455</v>
      </c>
      <c r="N84" s="44" t="s">
        <v>779</v>
      </c>
      <c r="O84" s="44" t="s">
        <v>777</v>
      </c>
      <c r="P84" s="223"/>
      <c r="Q84" s="209" t="s">
        <v>1754</v>
      </c>
    </row>
    <row r="85" spans="1:17" ht="12.75">
      <c r="A85" s="176" t="s">
        <v>360</v>
      </c>
      <c r="B85" s="215"/>
      <c r="C85" s="45" t="s">
        <v>494</v>
      </c>
      <c r="D85" s="42" t="s">
        <v>128</v>
      </c>
      <c r="E85" s="46" t="s">
        <v>1336</v>
      </c>
      <c r="F85" s="46" t="s">
        <v>129</v>
      </c>
      <c r="G85" s="42" t="s">
        <v>1207</v>
      </c>
      <c r="H85" s="46" t="s">
        <v>1206</v>
      </c>
      <c r="I85" s="140" t="s">
        <v>1207</v>
      </c>
      <c r="J85" s="77" t="s">
        <v>1540</v>
      </c>
      <c r="K85" s="46" t="s">
        <v>1540</v>
      </c>
      <c r="L85" s="140" t="s">
        <v>1541</v>
      </c>
      <c r="M85" s="46" t="s">
        <v>1843</v>
      </c>
      <c r="N85" s="76" t="s">
        <v>1844</v>
      </c>
      <c r="O85" s="76" t="s">
        <v>1845</v>
      </c>
      <c r="P85" s="225"/>
      <c r="Q85" s="234" t="s">
        <v>1755</v>
      </c>
    </row>
    <row r="86" spans="1:17" ht="12.75">
      <c r="A86" s="175" t="s">
        <v>1778</v>
      </c>
      <c r="B86" s="214">
        <v>71</v>
      </c>
      <c r="C86" s="43" t="s">
        <v>78</v>
      </c>
      <c r="D86" s="41" t="s">
        <v>79</v>
      </c>
      <c r="E86" s="44" t="s">
        <v>80</v>
      </c>
      <c r="F86" s="44" t="s">
        <v>717</v>
      </c>
      <c r="G86" s="41" t="s">
        <v>1198</v>
      </c>
      <c r="H86" s="44" t="s">
        <v>1052</v>
      </c>
      <c r="I86" s="138" t="s">
        <v>1199</v>
      </c>
      <c r="J86" s="41" t="s">
        <v>1558</v>
      </c>
      <c r="K86" s="44" t="s">
        <v>1559</v>
      </c>
      <c r="L86" s="138" t="s">
        <v>1560</v>
      </c>
      <c r="M86" s="76" t="s">
        <v>176</v>
      </c>
      <c r="N86" s="44" t="s">
        <v>1846</v>
      </c>
      <c r="O86" s="44" t="s">
        <v>1453</v>
      </c>
      <c r="P86" s="223"/>
      <c r="Q86" s="209" t="s">
        <v>1847</v>
      </c>
    </row>
    <row r="87" spans="1:17" ht="12.75">
      <c r="A87" s="176" t="s">
        <v>352</v>
      </c>
      <c r="B87" s="215"/>
      <c r="C87" s="45" t="s">
        <v>541</v>
      </c>
      <c r="D87" s="42" t="s">
        <v>241</v>
      </c>
      <c r="E87" s="46" t="s">
        <v>81</v>
      </c>
      <c r="F87" s="46" t="s">
        <v>82</v>
      </c>
      <c r="G87" s="42" t="s">
        <v>1522</v>
      </c>
      <c r="H87" s="46" t="s">
        <v>1200</v>
      </c>
      <c r="I87" s="140" t="s">
        <v>1201</v>
      </c>
      <c r="J87" s="77" t="s">
        <v>141</v>
      </c>
      <c r="K87" s="46" t="s">
        <v>1561</v>
      </c>
      <c r="L87" s="140" t="s">
        <v>1189</v>
      </c>
      <c r="M87" s="46" t="s">
        <v>1848</v>
      </c>
      <c r="N87" s="76" t="s">
        <v>1775</v>
      </c>
      <c r="O87" s="76" t="s">
        <v>1849</v>
      </c>
      <c r="P87" s="225"/>
      <c r="Q87" s="234" t="s">
        <v>1850</v>
      </c>
    </row>
    <row r="88" spans="1:17" ht="12.75">
      <c r="A88" s="175" t="s">
        <v>1951</v>
      </c>
      <c r="B88" s="214">
        <v>60</v>
      </c>
      <c r="C88" s="43" t="s">
        <v>282</v>
      </c>
      <c r="D88" s="41" t="s">
        <v>119</v>
      </c>
      <c r="E88" s="44" t="s">
        <v>71</v>
      </c>
      <c r="F88" s="44" t="s">
        <v>120</v>
      </c>
      <c r="G88" s="41" t="s">
        <v>104</v>
      </c>
      <c r="H88" s="44" t="s">
        <v>38</v>
      </c>
      <c r="I88" s="44" t="s">
        <v>1231</v>
      </c>
      <c r="J88" s="41" t="s">
        <v>164</v>
      </c>
      <c r="K88" s="44" t="s">
        <v>1562</v>
      </c>
      <c r="L88" s="138" t="s">
        <v>1563</v>
      </c>
      <c r="M88" s="44" t="s">
        <v>1756</v>
      </c>
      <c r="N88" s="44" t="s">
        <v>1706</v>
      </c>
      <c r="O88" s="44" t="s">
        <v>1543</v>
      </c>
      <c r="P88" s="223"/>
      <c r="Q88" s="209" t="s">
        <v>1757</v>
      </c>
    </row>
    <row r="89" spans="1:17" ht="12.75">
      <c r="A89" s="176" t="s">
        <v>356</v>
      </c>
      <c r="B89" s="215"/>
      <c r="C89" s="45" t="s">
        <v>357</v>
      </c>
      <c r="D89" s="42" t="s">
        <v>121</v>
      </c>
      <c r="E89" s="46" t="s">
        <v>1370</v>
      </c>
      <c r="F89" s="46" t="s">
        <v>748</v>
      </c>
      <c r="G89" s="42" t="s">
        <v>1564</v>
      </c>
      <c r="H89" s="46" t="s">
        <v>602</v>
      </c>
      <c r="I89" s="46" t="s">
        <v>1232</v>
      </c>
      <c r="J89" s="42" t="s">
        <v>1164</v>
      </c>
      <c r="K89" s="46" t="s">
        <v>603</v>
      </c>
      <c r="L89" s="140" t="s">
        <v>1501</v>
      </c>
      <c r="M89" s="46" t="s">
        <v>747</v>
      </c>
      <c r="N89" s="46" t="s">
        <v>603</v>
      </c>
      <c r="O89" s="46" t="s">
        <v>1758</v>
      </c>
      <c r="P89" s="225"/>
      <c r="Q89" s="234" t="s">
        <v>1760</v>
      </c>
    </row>
    <row r="90" spans="1:17" ht="12.75">
      <c r="A90" s="175" t="s">
        <v>1952</v>
      </c>
      <c r="B90" s="214">
        <v>52</v>
      </c>
      <c r="C90" s="43" t="s">
        <v>685</v>
      </c>
      <c r="D90" s="41" t="s">
        <v>1003</v>
      </c>
      <c r="E90" s="44" t="s">
        <v>1022</v>
      </c>
      <c r="F90" s="44" t="s">
        <v>1023</v>
      </c>
      <c r="G90" s="41" t="s">
        <v>1107</v>
      </c>
      <c r="H90" s="44" t="s">
        <v>1004</v>
      </c>
      <c r="I90" s="138" t="s">
        <v>1128</v>
      </c>
      <c r="J90" s="41" t="s">
        <v>1506</v>
      </c>
      <c r="K90" s="44" t="s">
        <v>1430</v>
      </c>
      <c r="L90" s="138" t="s">
        <v>1507</v>
      </c>
      <c r="M90" s="44" t="s">
        <v>1195</v>
      </c>
      <c r="N90" s="44" t="s">
        <v>1731</v>
      </c>
      <c r="O90" s="44" t="s">
        <v>1829</v>
      </c>
      <c r="P90" s="223" t="s">
        <v>1640</v>
      </c>
      <c r="Q90" s="209" t="s">
        <v>1953</v>
      </c>
    </row>
    <row r="91" spans="1:17" ht="12.75">
      <c r="A91" s="176" t="s">
        <v>353</v>
      </c>
      <c r="B91" s="215"/>
      <c r="C91" s="45" t="s">
        <v>828</v>
      </c>
      <c r="D91" s="42" t="s">
        <v>758</v>
      </c>
      <c r="E91" s="46" t="s">
        <v>1024</v>
      </c>
      <c r="F91" s="46" t="s">
        <v>682</v>
      </c>
      <c r="G91" s="42" t="s">
        <v>1129</v>
      </c>
      <c r="H91" s="46" t="s">
        <v>1130</v>
      </c>
      <c r="I91" s="140" t="s">
        <v>1131</v>
      </c>
      <c r="J91" s="42" t="s">
        <v>1508</v>
      </c>
      <c r="K91" s="46" t="s">
        <v>1509</v>
      </c>
      <c r="L91" s="140" t="s">
        <v>619</v>
      </c>
      <c r="M91" s="46" t="s">
        <v>1666</v>
      </c>
      <c r="N91" s="46" t="s">
        <v>1803</v>
      </c>
      <c r="O91" s="46" t="s">
        <v>1830</v>
      </c>
      <c r="P91" s="225"/>
      <c r="Q91" s="234" t="s">
        <v>1954</v>
      </c>
    </row>
    <row r="92" spans="1:17" ht="12.75">
      <c r="A92" s="175" t="s">
        <v>1851</v>
      </c>
      <c r="B92" s="214">
        <v>48</v>
      </c>
      <c r="C92" s="43" t="s">
        <v>690</v>
      </c>
      <c r="D92" s="41" t="s">
        <v>157</v>
      </c>
      <c r="E92" s="44" t="s">
        <v>158</v>
      </c>
      <c r="F92" s="44" t="s">
        <v>705</v>
      </c>
      <c r="G92" s="41" t="s">
        <v>1225</v>
      </c>
      <c r="H92" s="44" t="s">
        <v>1004</v>
      </c>
      <c r="I92" s="138" t="s">
        <v>733</v>
      </c>
      <c r="J92" s="41" t="s">
        <v>1466</v>
      </c>
      <c r="K92" s="44" t="s">
        <v>1467</v>
      </c>
      <c r="L92" s="138" t="s">
        <v>1468</v>
      </c>
      <c r="M92" s="76" t="s">
        <v>1743</v>
      </c>
      <c r="N92" s="44" t="s">
        <v>1761</v>
      </c>
      <c r="O92" s="44" t="s">
        <v>1762</v>
      </c>
      <c r="P92" s="223"/>
      <c r="Q92" s="209" t="s">
        <v>1763</v>
      </c>
    </row>
    <row r="93" spans="1:17" ht="12.75">
      <c r="A93" s="176" t="s">
        <v>353</v>
      </c>
      <c r="B93" s="215"/>
      <c r="C93" s="45" t="s">
        <v>383</v>
      </c>
      <c r="D93" s="42" t="s">
        <v>1369</v>
      </c>
      <c r="E93" s="46" t="s">
        <v>1069</v>
      </c>
      <c r="F93" s="46" t="s">
        <v>159</v>
      </c>
      <c r="G93" s="42" t="s">
        <v>723</v>
      </c>
      <c r="H93" s="46" t="s">
        <v>1130</v>
      </c>
      <c r="I93" s="140" t="s">
        <v>1226</v>
      </c>
      <c r="J93" s="77" t="s">
        <v>1565</v>
      </c>
      <c r="K93" s="46" t="s">
        <v>1566</v>
      </c>
      <c r="L93" s="140" t="s">
        <v>1567</v>
      </c>
      <c r="M93" s="46" t="s">
        <v>40</v>
      </c>
      <c r="N93" s="76" t="s">
        <v>1856</v>
      </c>
      <c r="O93" s="76" t="s">
        <v>1857</v>
      </c>
      <c r="P93" s="225"/>
      <c r="Q93" s="234" t="s">
        <v>1764</v>
      </c>
    </row>
    <row r="94" spans="1:17" ht="12.75">
      <c r="A94" s="175" t="s">
        <v>1855</v>
      </c>
      <c r="B94" s="214">
        <v>70</v>
      </c>
      <c r="C94" s="43" t="s">
        <v>103</v>
      </c>
      <c r="D94" s="41" t="s">
        <v>104</v>
      </c>
      <c r="E94" s="44" t="s">
        <v>105</v>
      </c>
      <c r="F94" s="44" t="s">
        <v>106</v>
      </c>
      <c r="G94" s="41" t="s">
        <v>1217</v>
      </c>
      <c r="H94" s="44" t="s">
        <v>80</v>
      </c>
      <c r="I94" s="138" t="s">
        <v>621</v>
      </c>
      <c r="J94" s="41" t="s">
        <v>143</v>
      </c>
      <c r="K94" s="44" t="s">
        <v>209</v>
      </c>
      <c r="L94" s="138" t="s">
        <v>1537</v>
      </c>
      <c r="M94" s="76" t="s">
        <v>1485</v>
      </c>
      <c r="N94" s="44" t="s">
        <v>1460</v>
      </c>
      <c r="O94" s="44" t="s">
        <v>1852</v>
      </c>
      <c r="P94" s="223" t="s">
        <v>1318</v>
      </c>
      <c r="Q94" s="209" t="s">
        <v>1955</v>
      </c>
    </row>
    <row r="95" spans="1:17" ht="12.75">
      <c r="A95" s="176" t="s">
        <v>353</v>
      </c>
      <c r="B95" s="215"/>
      <c r="C95" s="45" t="s">
        <v>361</v>
      </c>
      <c r="D95" s="42" t="s">
        <v>1366</v>
      </c>
      <c r="E95" s="46" t="s">
        <v>107</v>
      </c>
      <c r="F95" s="46" t="s">
        <v>108</v>
      </c>
      <c r="G95" s="42" t="s">
        <v>1554</v>
      </c>
      <c r="H95" s="46" t="s">
        <v>1324</v>
      </c>
      <c r="I95" s="140" t="s">
        <v>1218</v>
      </c>
      <c r="J95" s="77" t="s">
        <v>1555</v>
      </c>
      <c r="K95" s="46" t="s">
        <v>1556</v>
      </c>
      <c r="L95" s="140" t="s">
        <v>1557</v>
      </c>
      <c r="M95" s="46" t="s">
        <v>1853</v>
      </c>
      <c r="N95" s="76" t="s">
        <v>1854</v>
      </c>
      <c r="O95" s="76" t="s">
        <v>1551</v>
      </c>
      <c r="P95" s="225"/>
      <c r="Q95" s="234" t="s">
        <v>1956</v>
      </c>
    </row>
    <row r="96" spans="1:17" ht="12.75">
      <c r="A96" s="175" t="s">
        <v>1858</v>
      </c>
      <c r="B96" s="214">
        <v>62</v>
      </c>
      <c r="C96" s="43" t="s">
        <v>285</v>
      </c>
      <c r="D96" s="41" t="s">
        <v>130</v>
      </c>
      <c r="E96" s="44" t="s">
        <v>105</v>
      </c>
      <c r="F96" s="44" t="s">
        <v>131</v>
      </c>
      <c r="G96" s="41" t="s">
        <v>1227</v>
      </c>
      <c r="H96" s="44" t="s">
        <v>98</v>
      </c>
      <c r="I96" s="138" t="s">
        <v>1228</v>
      </c>
      <c r="J96" s="41" t="s">
        <v>1568</v>
      </c>
      <c r="K96" s="44" t="s">
        <v>1568</v>
      </c>
      <c r="L96" s="138" t="s">
        <v>1569</v>
      </c>
      <c r="M96" s="76" t="s">
        <v>1765</v>
      </c>
      <c r="N96" s="44" t="s">
        <v>1453</v>
      </c>
      <c r="O96" s="44" t="s">
        <v>1766</v>
      </c>
      <c r="P96" s="223"/>
      <c r="Q96" s="209" t="s">
        <v>1767</v>
      </c>
    </row>
    <row r="97" spans="1:17" ht="12.75">
      <c r="A97" s="176" t="s">
        <v>358</v>
      </c>
      <c r="B97" s="215"/>
      <c r="C97" s="45" t="s">
        <v>575</v>
      </c>
      <c r="D97" s="42" t="s">
        <v>787</v>
      </c>
      <c r="E97" s="46" t="s">
        <v>734</v>
      </c>
      <c r="F97" s="46" t="s">
        <v>768</v>
      </c>
      <c r="G97" s="42" t="s">
        <v>1570</v>
      </c>
      <c r="H97" s="46" t="s">
        <v>1229</v>
      </c>
      <c r="I97" s="140" t="s">
        <v>1230</v>
      </c>
      <c r="J97" s="77" t="s">
        <v>787</v>
      </c>
      <c r="K97" s="46" t="s">
        <v>1571</v>
      </c>
      <c r="L97" s="140" t="s">
        <v>735</v>
      </c>
      <c r="M97" s="46" t="s">
        <v>1571</v>
      </c>
      <c r="N97" s="76" t="s">
        <v>613</v>
      </c>
      <c r="O97" s="76" t="s">
        <v>749</v>
      </c>
      <c r="P97" s="224"/>
      <c r="Q97" s="234" t="s">
        <v>1768</v>
      </c>
    </row>
    <row r="98" spans="1:17" ht="12.75">
      <c r="A98" s="175" t="s">
        <v>1957</v>
      </c>
      <c r="B98" s="214">
        <v>75</v>
      </c>
      <c r="C98" s="43" t="s">
        <v>255</v>
      </c>
      <c r="D98" s="41" t="s">
        <v>132</v>
      </c>
      <c r="E98" s="44" t="s">
        <v>133</v>
      </c>
      <c r="F98" s="44" t="s">
        <v>694</v>
      </c>
      <c r="G98" s="41" t="s">
        <v>1233</v>
      </c>
      <c r="H98" s="44" t="s">
        <v>1222</v>
      </c>
      <c r="I98" s="138" t="s">
        <v>1234</v>
      </c>
      <c r="J98" s="41" t="s">
        <v>1474</v>
      </c>
      <c r="K98" s="44" t="s">
        <v>1572</v>
      </c>
      <c r="L98" s="138" t="s">
        <v>1573</v>
      </c>
      <c r="M98" s="76" t="s">
        <v>1217</v>
      </c>
      <c r="N98" s="44" t="s">
        <v>780</v>
      </c>
      <c r="O98" s="44" t="s">
        <v>1860</v>
      </c>
      <c r="P98" s="223"/>
      <c r="Q98" s="209" t="s">
        <v>1861</v>
      </c>
    </row>
    <row r="99" spans="1:17" ht="12.75">
      <c r="A99" s="176" t="s">
        <v>353</v>
      </c>
      <c r="B99" s="215"/>
      <c r="C99" s="45" t="s">
        <v>379</v>
      </c>
      <c r="D99" s="42" t="s">
        <v>1371</v>
      </c>
      <c r="E99" s="46" t="s">
        <v>1372</v>
      </c>
      <c r="F99" s="46" t="s">
        <v>134</v>
      </c>
      <c r="G99" s="42" t="s">
        <v>1574</v>
      </c>
      <c r="H99" s="46" t="s">
        <v>1325</v>
      </c>
      <c r="I99" s="140" t="s">
        <v>1235</v>
      </c>
      <c r="J99" s="77" t="s">
        <v>1575</v>
      </c>
      <c r="K99" s="46" t="s">
        <v>1576</v>
      </c>
      <c r="L99" s="140" t="s">
        <v>1577</v>
      </c>
      <c r="M99" s="46" t="s">
        <v>1577</v>
      </c>
      <c r="N99" s="76" t="s">
        <v>2090</v>
      </c>
      <c r="O99" s="76" t="s">
        <v>1556</v>
      </c>
      <c r="P99" s="225"/>
      <c r="Q99" s="234" t="s">
        <v>1862</v>
      </c>
    </row>
    <row r="100" spans="1:17" ht="12.75">
      <c r="A100" s="175" t="s">
        <v>1958</v>
      </c>
      <c r="B100" s="214">
        <v>8</v>
      </c>
      <c r="C100" s="43" t="s">
        <v>247</v>
      </c>
      <c r="D100" s="41" t="s">
        <v>1067</v>
      </c>
      <c r="E100" s="44" t="s">
        <v>100</v>
      </c>
      <c r="F100" s="44" t="s">
        <v>718</v>
      </c>
      <c r="G100" s="41" t="s">
        <v>1239</v>
      </c>
      <c r="H100" s="44" t="s">
        <v>1240</v>
      </c>
      <c r="I100" s="138" t="s">
        <v>1241</v>
      </c>
      <c r="J100" s="41" t="s">
        <v>1469</v>
      </c>
      <c r="K100" s="44" t="s">
        <v>1470</v>
      </c>
      <c r="L100" s="138" t="s">
        <v>1471</v>
      </c>
      <c r="M100" s="76" t="s">
        <v>1769</v>
      </c>
      <c r="N100" s="44" t="s">
        <v>1603</v>
      </c>
      <c r="O100" s="44" t="s">
        <v>1770</v>
      </c>
      <c r="P100" s="223" t="s">
        <v>1920</v>
      </c>
      <c r="Q100" s="209" t="s">
        <v>1959</v>
      </c>
    </row>
    <row r="101" spans="1:17" ht="12.75">
      <c r="A101" s="176" t="s">
        <v>354</v>
      </c>
      <c r="B101" s="215"/>
      <c r="C101" s="45" t="s">
        <v>494</v>
      </c>
      <c r="D101" s="42" t="s">
        <v>101</v>
      </c>
      <c r="E101" s="46" t="s">
        <v>783</v>
      </c>
      <c r="F101" s="46" t="s">
        <v>744</v>
      </c>
      <c r="G101" s="42" t="s">
        <v>1274</v>
      </c>
      <c r="H101" s="46" t="s">
        <v>1327</v>
      </c>
      <c r="I101" s="140" t="s">
        <v>1242</v>
      </c>
      <c r="J101" s="77" t="s">
        <v>46</v>
      </c>
      <c r="K101" s="46" t="s">
        <v>174</v>
      </c>
      <c r="L101" s="140" t="s">
        <v>1578</v>
      </c>
      <c r="M101" s="46" t="s">
        <v>1859</v>
      </c>
      <c r="N101" s="76" t="s">
        <v>1541</v>
      </c>
      <c r="O101" s="76" t="s">
        <v>1844</v>
      </c>
      <c r="P101" s="225"/>
      <c r="Q101" s="234" t="s">
        <v>1960</v>
      </c>
    </row>
    <row r="102" spans="1:17" ht="12.75">
      <c r="A102" s="175" t="s">
        <v>1863</v>
      </c>
      <c r="B102" s="214">
        <v>92</v>
      </c>
      <c r="C102" s="43" t="s">
        <v>488</v>
      </c>
      <c r="D102" s="41" t="s">
        <v>168</v>
      </c>
      <c r="E102" s="44" t="s">
        <v>169</v>
      </c>
      <c r="F102" s="44" t="s">
        <v>170</v>
      </c>
      <c r="G102" s="41" t="s">
        <v>1245</v>
      </c>
      <c r="H102" s="44" t="s">
        <v>1246</v>
      </c>
      <c r="I102" s="138" t="s">
        <v>1247</v>
      </c>
      <c r="J102" s="41" t="s">
        <v>1532</v>
      </c>
      <c r="K102" s="44" t="s">
        <v>1579</v>
      </c>
      <c r="L102" s="138" t="s">
        <v>1580</v>
      </c>
      <c r="M102" s="76" t="s">
        <v>1563</v>
      </c>
      <c r="N102" s="44" t="s">
        <v>1622</v>
      </c>
      <c r="O102" s="44" t="s">
        <v>1864</v>
      </c>
      <c r="P102" s="223"/>
      <c r="Q102" s="209" t="s">
        <v>1865</v>
      </c>
    </row>
    <row r="103" spans="1:17" ht="12.75">
      <c r="A103" s="176" t="s">
        <v>359</v>
      </c>
      <c r="B103" s="215"/>
      <c r="C103" s="45" t="s">
        <v>381</v>
      </c>
      <c r="D103" s="42" t="s">
        <v>1374</v>
      </c>
      <c r="E103" s="46" t="s">
        <v>171</v>
      </c>
      <c r="F103" s="46" t="s">
        <v>771</v>
      </c>
      <c r="G103" s="42" t="s">
        <v>1581</v>
      </c>
      <c r="H103" s="46" t="s">
        <v>783</v>
      </c>
      <c r="I103" s="140" t="s">
        <v>735</v>
      </c>
      <c r="J103" s="77" t="s">
        <v>735</v>
      </c>
      <c r="K103" s="46" t="s">
        <v>787</v>
      </c>
      <c r="L103" s="140" t="s">
        <v>1197</v>
      </c>
      <c r="M103" s="46" t="s">
        <v>735</v>
      </c>
      <c r="N103" s="76" t="s">
        <v>1866</v>
      </c>
      <c r="O103" s="76" t="s">
        <v>1591</v>
      </c>
      <c r="P103" s="225"/>
      <c r="Q103" s="234" t="s">
        <v>1867</v>
      </c>
    </row>
    <row r="104" spans="1:17" ht="12.75">
      <c r="A104" s="175" t="s">
        <v>1868</v>
      </c>
      <c r="B104" s="214">
        <v>10</v>
      </c>
      <c r="C104" s="43" t="s">
        <v>160</v>
      </c>
      <c r="D104" s="41" t="s">
        <v>104</v>
      </c>
      <c r="E104" s="44" t="s">
        <v>161</v>
      </c>
      <c r="F104" s="44" t="s">
        <v>696</v>
      </c>
      <c r="G104" s="41" t="s">
        <v>1248</v>
      </c>
      <c r="H104" s="44" t="s">
        <v>1249</v>
      </c>
      <c r="I104" s="138" t="s">
        <v>1250</v>
      </c>
      <c r="J104" s="41" t="s">
        <v>1245</v>
      </c>
      <c r="K104" s="44" t="s">
        <v>1472</v>
      </c>
      <c r="L104" s="138" t="s">
        <v>1289</v>
      </c>
      <c r="M104" s="76" t="s">
        <v>192</v>
      </c>
      <c r="N104" s="44" t="s">
        <v>1772</v>
      </c>
      <c r="O104" s="44" t="s">
        <v>1773</v>
      </c>
      <c r="P104" s="223"/>
      <c r="Q104" s="209" t="s">
        <v>1774</v>
      </c>
    </row>
    <row r="105" spans="1:17" ht="12.75">
      <c r="A105" s="176" t="s">
        <v>354</v>
      </c>
      <c r="B105" s="215"/>
      <c r="C105" s="45" t="s">
        <v>494</v>
      </c>
      <c r="D105" s="42" t="s">
        <v>1375</v>
      </c>
      <c r="E105" s="46" t="s">
        <v>1376</v>
      </c>
      <c r="F105" s="46" t="s">
        <v>162</v>
      </c>
      <c r="G105" s="42" t="s">
        <v>1582</v>
      </c>
      <c r="H105" s="46" t="s">
        <v>1329</v>
      </c>
      <c r="I105" s="140" t="s">
        <v>128</v>
      </c>
      <c r="J105" s="77" t="s">
        <v>1583</v>
      </c>
      <c r="K105" s="46" t="s">
        <v>1584</v>
      </c>
      <c r="L105" s="140" t="s">
        <v>1585</v>
      </c>
      <c r="M105" s="46" t="s">
        <v>1578</v>
      </c>
      <c r="N105" s="76" t="s">
        <v>1625</v>
      </c>
      <c r="O105" s="76" t="s">
        <v>1843</v>
      </c>
      <c r="P105" s="225"/>
      <c r="Q105" s="234" t="s">
        <v>1776</v>
      </c>
    </row>
    <row r="106" spans="1:17" ht="12.75">
      <c r="A106" s="175" t="s">
        <v>1869</v>
      </c>
      <c r="B106" s="214">
        <v>73</v>
      </c>
      <c r="C106" s="43" t="s">
        <v>147</v>
      </c>
      <c r="D106" s="41" t="s">
        <v>148</v>
      </c>
      <c r="E106" s="44" t="s">
        <v>149</v>
      </c>
      <c r="F106" s="44" t="s">
        <v>150</v>
      </c>
      <c r="G106" s="41" t="s">
        <v>1214</v>
      </c>
      <c r="H106" s="44" t="s">
        <v>48</v>
      </c>
      <c r="I106" s="138" t="s">
        <v>1243</v>
      </c>
      <c r="J106" s="41" t="s">
        <v>1586</v>
      </c>
      <c r="K106" s="44" t="s">
        <v>1587</v>
      </c>
      <c r="L106" s="138" t="s">
        <v>1480</v>
      </c>
      <c r="M106" s="76" t="s">
        <v>1543</v>
      </c>
      <c r="N106" s="44" t="s">
        <v>1870</v>
      </c>
      <c r="O106" s="44" t="s">
        <v>1871</v>
      </c>
      <c r="P106" s="223"/>
      <c r="Q106" s="209" t="s">
        <v>1872</v>
      </c>
    </row>
    <row r="107" spans="1:17" ht="12.75">
      <c r="A107" s="176" t="s">
        <v>359</v>
      </c>
      <c r="B107" s="215"/>
      <c r="C107" s="45" t="s">
        <v>884</v>
      </c>
      <c r="D107" s="42" t="s">
        <v>1373</v>
      </c>
      <c r="E107" s="46" t="s">
        <v>1326</v>
      </c>
      <c r="F107" s="46" t="s">
        <v>737</v>
      </c>
      <c r="G107" s="42" t="s">
        <v>732</v>
      </c>
      <c r="H107" s="46" t="s">
        <v>1328</v>
      </c>
      <c r="I107" s="140" t="s">
        <v>1244</v>
      </c>
      <c r="J107" s="77" t="s">
        <v>1322</v>
      </c>
      <c r="K107" s="46" t="s">
        <v>737</v>
      </c>
      <c r="L107" s="140" t="s">
        <v>1340</v>
      </c>
      <c r="M107" s="46" t="s">
        <v>588</v>
      </c>
      <c r="N107" s="76" t="s">
        <v>1322</v>
      </c>
      <c r="O107" s="76" t="s">
        <v>1873</v>
      </c>
      <c r="P107" s="225"/>
      <c r="Q107" s="234" t="s">
        <v>1874</v>
      </c>
    </row>
    <row r="108" spans="1:17" ht="12.75">
      <c r="A108" s="175" t="s">
        <v>1877</v>
      </c>
      <c r="B108" s="214">
        <v>11</v>
      </c>
      <c r="C108" s="43" t="s">
        <v>704</v>
      </c>
      <c r="D108" s="41" t="s">
        <v>172</v>
      </c>
      <c r="E108" s="44" t="s">
        <v>149</v>
      </c>
      <c r="F108" s="44" t="s">
        <v>173</v>
      </c>
      <c r="G108" s="41" t="s">
        <v>1254</v>
      </c>
      <c r="H108" s="44" t="s">
        <v>1255</v>
      </c>
      <c r="I108" s="138" t="s">
        <v>1256</v>
      </c>
      <c r="J108" s="41" t="s">
        <v>1474</v>
      </c>
      <c r="K108" s="44" t="s">
        <v>1296</v>
      </c>
      <c r="L108" s="138" t="s">
        <v>1475</v>
      </c>
      <c r="M108" s="76" t="s">
        <v>1563</v>
      </c>
      <c r="N108" s="44" t="s">
        <v>1569</v>
      </c>
      <c r="O108" s="44" t="s">
        <v>1777</v>
      </c>
      <c r="P108" s="223" t="s">
        <v>377</v>
      </c>
      <c r="Q108" s="209" t="s">
        <v>1961</v>
      </c>
    </row>
    <row r="109" spans="1:17" ht="12.75">
      <c r="A109" s="176" t="s">
        <v>354</v>
      </c>
      <c r="B109" s="215"/>
      <c r="C109" s="45" t="s">
        <v>494</v>
      </c>
      <c r="D109" s="42" t="s">
        <v>174</v>
      </c>
      <c r="E109" s="46" t="s">
        <v>1378</v>
      </c>
      <c r="F109" s="46" t="s">
        <v>751</v>
      </c>
      <c r="G109" s="42" t="s">
        <v>1592</v>
      </c>
      <c r="H109" s="46" t="s">
        <v>1330</v>
      </c>
      <c r="I109" s="140" t="s">
        <v>242</v>
      </c>
      <c r="J109" s="77" t="s">
        <v>99</v>
      </c>
      <c r="K109" s="46" t="s">
        <v>1593</v>
      </c>
      <c r="L109" s="140" t="s">
        <v>1594</v>
      </c>
      <c r="M109" s="46" t="s">
        <v>1878</v>
      </c>
      <c r="N109" s="76" t="s">
        <v>1886</v>
      </c>
      <c r="O109" s="76" t="s">
        <v>1601</v>
      </c>
      <c r="P109" s="225"/>
      <c r="Q109" s="234" t="s">
        <v>1962</v>
      </c>
    </row>
    <row r="110" spans="1:17" ht="12.75">
      <c r="A110" s="175" t="s">
        <v>1880</v>
      </c>
      <c r="B110" s="214">
        <v>74</v>
      </c>
      <c r="C110" s="43" t="s">
        <v>163</v>
      </c>
      <c r="D110" s="41" t="s">
        <v>164</v>
      </c>
      <c r="E110" s="44" t="s">
        <v>165</v>
      </c>
      <c r="F110" s="44" t="s">
        <v>166</v>
      </c>
      <c r="G110" s="41" t="s">
        <v>1262</v>
      </c>
      <c r="H110" s="44" t="s">
        <v>1041</v>
      </c>
      <c r="I110" s="138" t="s">
        <v>1263</v>
      </c>
      <c r="J110" s="41" t="s">
        <v>1586</v>
      </c>
      <c r="K110" s="44" t="s">
        <v>1588</v>
      </c>
      <c r="L110" s="138" t="s">
        <v>1589</v>
      </c>
      <c r="M110" s="76" t="s">
        <v>763</v>
      </c>
      <c r="N110" s="44" t="s">
        <v>1881</v>
      </c>
      <c r="O110" s="44" t="s">
        <v>1882</v>
      </c>
      <c r="P110" s="223"/>
      <c r="Q110" s="209" t="s">
        <v>1883</v>
      </c>
    </row>
    <row r="111" spans="1:17" ht="12.75">
      <c r="A111" s="176" t="s">
        <v>356</v>
      </c>
      <c r="B111" s="215"/>
      <c r="C111" s="45" t="s">
        <v>384</v>
      </c>
      <c r="D111" s="42" t="s">
        <v>1380</v>
      </c>
      <c r="E111" s="46" t="s">
        <v>167</v>
      </c>
      <c r="F111" s="46" t="s">
        <v>788</v>
      </c>
      <c r="G111" s="42" t="s">
        <v>788</v>
      </c>
      <c r="H111" s="46" t="s">
        <v>603</v>
      </c>
      <c r="I111" s="140" t="s">
        <v>1265</v>
      </c>
      <c r="J111" s="77" t="s">
        <v>1322</v>
      </c>
      <c r="K111" s="46" t="s">
        <v>1590</v>
      </c>
      <c r="L111" s="140" t="s">
        <v>1591</v>
      </c>
      <c r="M111" s="46" t="s">
        <v>767</v>
      </c>
      <c r="N111" s="76" t="s">
        <v>770</v>
      </c>
      <c r="O111" s="76" t="s">
        <v>770</v>
      </c>
      <c r="P111" s="225"/>
      <c r="Q111" s="234" t="s">
        <v>1884</v>
      </c>
    </row>
    <row r="112" spans="1:17" ht="12.75">
      <c r="A112" s="175" t="s">
        <v>1885</v>
      </c>
      <c r="B112" s="214">
        <v>68</v>
      </c>
      <c r="C112" s="43" t="s">
        <v>487</v>
      </c>
      <c r="D112" s="41" t="s">
        <v>182</v>
      </c>
      <c r="E112" s="44" t="s">
        <v>183</v>
      </c>
      <c r="F112" s="44" t="s">
        <v>184</v>
      </c>
      <c r="G112" s="41" t="s">
        <v>1257</v>
      </c>
      <c r="H112" s="44" t="s">
        <v>1258</v>
      </c>
      <c r="I112" s="138" t="s">
        <v>1259</v>
      </c>
      <c r="J112" s="41" t="s">
        <v>1460</v>
      </c>
      <c r="K112" s="44" t="s">
        <v>1599</v>
      </c>
      <c r="L112" s="138" t="s">
        <v>1600</v>
      </c>
      <c r="M112" s="76" t="s">
        <v>1714</v>
      </c>
      <c r="N112" s="44" t="s">
        <v>1471</v>
      </c>
      <c r="O112" s="44" t="s">
        <v>1475</v>
      </c>
      <c r="P112" s="223" t="s">
        <v>1318</v>
      </c>
      <c r="Q112" s="209" t="s">
        <v>1963</v>
      </c>
    </row>
    <row r="113" spans="1:17" ht="12.75">
      <c r="A113" s="176" t="s">
        <v>352</v>
      </c>
      <c r="B113" s="215"/>
      <c r="C113" s="45" t="s">
        <v>494</v>
      </c>
      <c r="D113" s="42" t="s">
        <v>1379</v>
      </c>
      <c r="E113" s="46" t="s">
        <v>185</v>
      </c>
      <c r="F113" s="46" t="s">
        <v>186</v>
      </c>
      <c r="G113" s="42" t="s">
        <v>1375</v>
      </c>
      <c r="H113" s="46" t="s">
        <v>1260</v>
      </c>
      <c r="I113" s="140" t="s">
        <v>1261</v>
      </c>
      <c r="J113" s="77" t="s">
        <v>1592</v>
      </c>
      <c r="K113" s="46" t="s">
        <v>1592</v>
      </c>
      <c r="L113" s="140" t="s">
        <v>1601</v>
      </c>
      <c r="M113" s="46" t="s">
        <v>1879</v>
      </c>
      <c r="N113" s="76" t="s">
        <v>53</v>
      </c>
      <c r="O113" s="76" t="s">
        <v>1886</v>
      </c>
      <c r="P113" s="225"/>
      <c r="Q113" s="234" t="s">
        <v>1964</v>
      </c>
    </row>
    <row r="114" spans="1:17" ht="12.75">
      <c r="A114" s="175" t="s">
        <v>1965</v>
      </c>
      <c r="B114" s="214">
        <v>76</v>
      </c>
      <c r="C114" s="43" t="s">
        <v>706</v>
      </c>
      <c r="D114" s="41" t="s">
        <v>202</v>
      </c>
      <c r="E114" s="44" t="s">
        <v>84</v>
      </c>
      <c r="F114" s="44" t="s">
        <v>699</v>
      </c>
      <c r="G114" s="41" t="s">
        <v>1266</v>
      </c>
      <c r="H114" s="44" t="s">
        <v>33</v>
      </c>
      <c r="I114" s="138" t="s">
        <v>1267</v>
      </c>
      <c r="J114" s="41" t="s">
        <v>1607</v>
      </c>
      <c r="K114" s="44" t="s">
        <v>1608</v>
      </c>
      <c r="L114" s="138" t="s">
        <v>756</v>
      </c>
      <c r="M114" s="76" t="s">
        <v>1468</v>
      </c>
      <c r="N114" s="44" t="s">
        <v>1888</v>
      </c>
      <c r="O114" s="44" t="s">
        <v>1889</v>
      </c>
      <c r="P114" s="223"/>
      <c r="Q114" s="209" t="s">
        <v>1890</v>
      </c>
    </row>
    <row r="115" spans="1:17" ht="12.75">
      <c r="A115" s="176" t="s">
        <v>359</v>
      </c>
      <c r="B115" s="215"/>
      <c r="C115" s="45" t="s">
        <v>382</v>
      </c>
      <c r="D115" s="42" t="s">
        <v>249</v>
      </c>
      <c r="E115" s="46" t="s">
        <v>1335</v>
      </c>
      <c r="F115" s="46" t="s">
        <v>243</v>
      </c>
      <c r="G115" s="42" t="s">
        <v>773</v>
      </c>
      <c r="H115" s="46" t="s">
        <v>588</v>
      </c>
      <c r="I115" s="140" t="s">
        <v>1268</v>
      </c>
      <c r="J115" s="77" t="s">
        <v>1609</v>
      </c>
      <c r="K115" s="46" t="s">
        <v>1268</v>
      </c>
      <c r="L115" s="140" t="s">
        <v>1609</v>
      </c>
      <c r="M115" s="46" t="s">
        <v>1238</v>
      </c>
      <c r="N115" s="76" t="s">
        <v>2091</v>
      </c>
      <c r="O115" s="76" t="s">
        <v>1328</v>
      </c>
      <c r="P115" s="225"/>
      <c r="Q115" s="234" t="s">
        <v>1891</v>
      </c>
    </row>
    <row r="116" spans="1:17" ht="12.75">
      <c r="A116" s="175" t="s">
        <v>1966</v>
      </c>
      <c r="B116" s="214">
        <v>3</v>
      </c>
      <c r="C116" s="43" t="s">
        <v>486</v>
      </c>
      <c r="D116" s="41" t="s">
        <v>203</v>
      </c>
      <c r="E116" s="44" t="s">
        <v>204</v>
      </c>
      <c r="F116" s="44" t="s">
        <v>205</v>
      </c>
      <c r="G116" s="41" t="s">
        <v>1271</v>
      </c>
      <c r="H116" s="44" t="s">
        <v>1272</v>
      </c>
      <c r="I116" s="138" t="s">
        <v>1273</v>
      </c>
      <c r="J116" s="41" t="s">
        <v>1449</v>
      </c>
      <c r="K116" s="44" t="s">
        <v>1471</v>
      </c>
      <c r="L116" s="138" t="s">
        <v>1476</v>
      </c>
      <c r="M116" s="76" t="s">
        <v>1779</v>
      </c>
      <c r="N116" s="44" t="s">
        <v>1780</v>
      </c>
      <c r="O116" s="44" t="s">
        <v>1781</v>
      </c>
      <c r="P116" s="223" t="s">
        <v>377</v>
      </c>
      <c r="Q116" s="209" t="s">
        <v>1967</v>
      </c>
    </row>
    <row r="117" spans="1:17" ht="12.75">
      <c r="A117" s="176" t="s">
        <v>360</v>
      </c>
      <c r="B117" s="215"/>
      <c r="C117" s="45" t="s">
        <v>801</v>
      </c>
      <c r="D117" s="42" t="s">
        <v>201</v>
      </c>
      <c r="E117" s="46" t="s">
        <v>774</v>
      </c>
      <c r="F117" s="46" t="s">
        <v>246</v>
      </c>
      <c r="G117" s="42" t="s">
        <v>1332</v>
      </c>
      <c r="H117" s="46" t="s">
        <v>200</v>
      </c>
      <c r="I117" s="140" t="s">
        <v>1275</v>
      </c>
      <c r="J117" s="77" t="s">
        <v>1601</v>
      </c>
      <c r="K117" s="46" t="s">
        <v>1610</v>
      </c>
      <c r="L117" s="140" t="s">
        <v>1611</v>
      </c>
      <c r="M117" s="46" t="s">
        <v>1261</v>
      </c>
      <c r="N117" s="76" t="s">
        <v>1261</v>
      </c>
      <c r="O117" s="76" t="s">
        <v>1887</v>
      </c>
      <c r="P117" s="225"/>
      <c r="Q117" s="234" t="s">
        <v>1968</v>
      </c>
    </row>
    <row r="118" spans="1:17" ht="12.75">
      <c r="A118" s="175" t="s">
        <v>1892</v>
      </c>
      <c r="B118" s="214">
        <v>6</v>
      </c>
      <c r="C118" s="43" t="s">
        <v>252</v>
      </c>
      <c r="D118" s="41" t="s">
        <v>202</v>
      </c>
      <c r="E118" s="44" t="s">
        <v>206</v>
      </c>
      <c r="F118" s="44" t="s">
        <v>207</v>
      </c>
      <c r="G118" s="41" t="s">
        <v>1280</v>
      </c>
      <c r="H118" s="44" t="s">
        <v>1281</v>
      </c>
      <c r="I118" s="138" t="s">
        <v>1282</v>
      </c>
      <c r="J118" s="41" t="s">
        <v>1479</v>
      </c>
      <c r="K118" s="44" t="s">
        <v>1480</v>
      </c>
      <c r="L118" s="138" t="s">
        <v>1481</v>
      </c>
      <c r="M118" s="76" t="s">
        <v>1782</v>
      </c>
      <c r="N118" s="44" t="s">
        <v>1783</v>
      </c>
      <c r="O118" s="44" t="s">
        <v>1784</v>
      </c>
      <c r="P118" s="223"/>
      <c r="Q118" s="209" t="s">
        <v>1785</v>
      </c>
    </row>
    <row r="119" spans="1:17" ht="12.75">
      <c r="A119" s="176" t="s">
        <v>360</v>
      </c>
      <c r="B119" s="215"/>
      <c r="C119" s="45" t="s">
        <v>378</v>
      </c>
      <c r="D119" s="42" t="s">
        <v>208</v>
      </c>
      <c r="E119" s="46" t="s">
        <v>201</v>
      </c>
      <c r="F119" s="46" t="s">
        <v>208</v>
      </c>
      <c r="G119" s="42" t="s">
        <v>1334</v>
      </c>
      <c r="H119" s="46" t="s">
        <v>1335</v>
      </c>
      <c r="I119" s="140" t="s">
        <v>744</v>
      </c>
      <c r="J119" s="77" t="s">
        <v>1310</v>
      </c>
      <c r="K119" s="46" t="s">
        <v>1614</v>
      </c>
      <c r="L119" s="140" t="s">
        <v>1592</v>
      </c>
      <c r="M119" s="46" t="s">
        <v>1893</v>
      </c>
      <c r="N119" s="76" t="s">
        <v>1614</v>
      </c>
      <c r="O119" s="76" t="s">
        <v>1626</v>
      </c>
      <c r="P119" s="225"/>
      <c r="Q119" s="234" t="s">
        <v>1786</v>
      </c>
    </row>
    <row r="120" spans="1:17" ht="12.75">
      <c r="A120" s="175" t="s">
        <v>1894</v>
      </c>
      <c r="B120" s="214">
        <v>7</v>
      </c>
      <c r="C120" s="43" t="s">
        <v>263</v>
      </c>
      <c r="D120" s="41" t="s">
        <v>179</v>
      </c>
      <c r="E120" s="44" t="s">
        <v>149</v>
      </c>
      <c r="F120" s="44" t="s">
        <v>180</v>
      </c>
      <c r="G120" s="41" t="s">
        <v>1276</v>
      </c>
      <c r="H120" s="44" t="s">
        <v>1277</v>
      </c>
      <c r="I120" s="138" t="s">
        <v>1278</v>
      </c>
      <c r="J120" s="41" t="s">
        <v>1477</v>
      </c>
      <c r="K120" s="44" t="s">
        <v>1461</v>
      </c>
      <c r="L120" s="138" t="s">
        <v>1478</v>
      </c>
      <c r="M120" s="76" t="s">
        <v>1787</v>
      </c>
      <c r="N120" s="44" t="s">
        <v>1788</v>
      </c>
      <c r="O120" s="44" t="s">
        <v>1789</v>
      </c>
      <c r="P120" s="223" t="s">
        <v>1920</v>
      </c>
      <c r="Q120" s="209" t="s">
        <v>1969</v>
      </c>
    </row>
    <row r="121" spans="1:17" ht="12.75">
      <c r="A121" s="176" t="s">
        <v>360</v>
      </c>
      <c r="B121" s="215"/>
      <c r="C121" s="45" t="s">
        <v>494</v>
      </c>
      <c r="D121" s="42" t="s">
        <v>1383</v>
      </c>
      <c r="E121" s="46" t="s">
        <v>154</v>
      </c>
      <c r="F121" s="46" t="s">
        <v>181</v>
      </c>
      <c r="G121" s="42" t="s">
        <v>1333</v>
      </c>
      <c r="H121" s="46" t="s">
        <v>1288</v>
      </c>
      <c r="I121" s="140" t="s">
        <v>1279</v>
      </c>
      <c r="J121" s="77" t="s">
        <v>1375</v>
      </c>
      <c r="K121" s="46" t="s">
        <v>1612</v>
      </c>
      <c r="L121" s="140" t="s">
        <v>1613</v>
      </c>
      <c r="M121" s="46" t="s">
        <v>1612</v>
      </c>
      <c r="N121" s="76" t="s">
        <v>1611</v>
      </c>
      <c r="O121" s="76" t="s">
        <v>1895</v>
      </c>
      <c r="P121" s="225"/>
      <c r="Q121" s="234" t="s">
        <v>1970</v>
      </c>
    </row>
    <row r="122" spans="1:17" ht="12.75">
      <c r="A122" s="175" t="s">
        <v>1896</v>
      </c>
      <c r="B122" s="214">
        <v>72</v>
      </c>
      <c r="C122" s="43" t="s">
        <v>286</v>
      </c>
      <c r="D122" s="41" t="s">
        <v>762</v>
      </c>
      <c r="E122" s="44" t="s">
        <v>712</v>
      </c>
      <c r="F122" s="44" t="s">
        <v>212</v>
      </c>
      <c r="G122" s="41" t="s">
        <v>1283</v>
      </c>
      <c r="H122" s="44" t="s">
        <v>1284</v>
      </c>
      <c r="I122" s="138" t="s">
        <v>1285</v>
      </c>
      <c r="J122" s="41" t="s">
        <v>1615</v>
      </c>
      <c r="K122" s="44" t="s">
        <v>1616</v>
      </c>
      <c r="L122" s="138" t="s">
        <v>1617</v>
      </c>
      <c r="M122" s="76" t="s">
        <v>1897</v>
      </c>
      <c r="N122" s="44" t="s">
        <v>1766</v>
      </c>
      <c r="O122" s="44" t="s">
        <v>1898</v>
      </c>
      <c r="P122" s="223" t="s">
        <v>377</v>
      </c>
      <c r="Q122" s="209" t="s">
        <v>1971</v>
      </c>
    </row>
    <row r="123" spans="1:17" ht="12.75">
      <c r="A123" s="176" t="s">
        <v>358</v>
      </c>
      <c r="B123" s="215"/>
      <c r="C123" s="45" t="s">
        <v>494</v>
      </c>
      <c r="D123" s="42" t="s">
        <v>220</v>
      </c>
      <c r="E123" s="46" t="s">
        <v>1384</v>
      </c>
      <c r="F123" s="46" t="s">
        <v>213</v>
      </c>
      <c r="G123" s="42" t="s">
        <v>1295</v>
      </c>
      <c r="H123" s="46" t="s">
        <v>1336</v>
      </c>
      <c r="I123" s="140" t="s">
        <v>737</v>
      </c>
      <c r="J123" s="77" t="s">
        <v>1618</v>
      </c>
      <c r="K123" s="46" t="s">
        <v>1581</v>
      </c>
      <c r="L123" s="140" t="s">
        <v>1581</v>
      </c>
      <c r="M123" s="46" t="s">
        <v>1899</v>
      </c>
      <c r="N123" s="76" t="s">
        <v>1370</v>
      </c>
      <c r="O123" s="76" t="s">
        <v>1899</v>
      </c>
      <c r="P123" s="225"/>
      <c r="Q123" s="234" t="s">
        <v>1972</v>
      </c>
    </row>
    <row r="124" spans="1:17" ht="12.75">
      <c r="A124" s="175" t="s">
        <v>1900</v>
      </c>
      <c r="B124" s="214">
        <v>66</v>
      </c>
      <c r="C124" s="43" t="s">
        <v>287</v>
      </c>
      <c r="D124" s="41" t="s">
        <v>209</v>
      </c>
      <c r="E124" s="44" t="s">
        <v>210</v>
      </c>
      <c r="F124" s="44" t="s">
        <v>211</v>
      </c>
      <c r="G124" s="41" t="s">
        <v>1286</v>
      </c>
      <c r="H124" s="44" t="s">
        <v>210</v>
      </c>
      <c r="I124" s="138" t="s">
        <v>1287</v>
      </c>
      <c r="J124" s="41" t="s">
        <v>1480</v>
      </c>
      <c r="K124" s="44" t="s">
        <v>1616</v>
      </c>
      <c r="L124" s="138" t="s">
        <v>1619</v>
      </c>
      <c r="M124" s="76" t="s">
        <v>1901</v>
      </c>
      <c r="N124" s="44" t="s">
        <v>1902</v>
      </c>
      <c r="O124" s="44" t="s">
        <v>1903</v>
      </c>
      <c r="P124" s="223"/>
      <c r="Q124" s="209" t="s">
        <v>1904</v>
      </c>
    </row>
    <row r="125" spans="1:17" ht="12.75">
      <c r="A125" s="176" t="s">
        <v>359</v>
      </c>
      <c r="B125" s="215"/>
      <c r="C125" s="45" t="s">
        <v>275</v>
      </c>
      <c r="D125" s="42" t="s">
        <v>1363</v>
      </c>
      <c r="E125" s="46" t="s">
        <v>245</v>
      </c>
      <c r="F125" s="46" t="s">
        <v>753</v>
      </c>
      <c r="G125" s="42" t="s">
        <v>1337</v>
      </c>
      <c r="H125" s="46" t="s">
        <v>262</v>
      </c>
      <c r="I125" s="140" t="s">
        <v>1288</v>
      </c>
      <c r="J125" s="77" t="s">
        <v>1620</v>
      </c>
      <c r="K125" s="46" t="s">
        <v>1621</v>
      </c>
      <c r="L125" s="140" t="s">
        <v>1620</v>
      </c>
      <c r="M125" s="46" t="s">
        <v>1378</v>
      </c>
      <c r="N125" s="76" t="s">
        <v>2092</v>
      </c>
      <c r="O125" s="76" t="s">
        <v>1378</v>
      </c>
      <c r="P125" s="225"/>
      <c r="Q125" s="234" t="s">
        <v>1905</v>
      </c>
    </row>
    <row r="126" spans="1:17" ht="12.75">
      <c r="A126" s="175" t="s">
        <v>1906</v>
      </c>
      <c r="B126" s="214">
        <v>94</v>
      </c>
      <c r="C126" s="43" t="s">
        <v>151</v>
      </c>
      <c r="D126" s="41" t="s">
        <v>152</v>
      </c>
      <c r="E126" s="44" t="s">
        <v>38</v>
      </c>
      <c r="F126" s="44" t="s">
        <v>686</v>
      </c>
      <c r="G126" s="41" t="s">
        <v>1293</v>
      </c>
      <c r="H126" s="44" t="s">
        <v>707</v>
      </c>
      <c r="I126" s="138" t="s">
        <v>1294</v>
      </c>
      <c r="J126" s="41" t="s">
        <v>152</v>
      </c>
      <c r="K126" s="44" t="s">
        <v>1580</v>
      </c>
      <c r="L126" s="138" t="s">
        <v>1622</v>
      </c>
      <c r="M126" s="76" t="s">
        <v>1907</v>
      </c>
      <c r="N126" s="44" t="s">
        <v>1908</v>
      </c>
      <c r="O126" s="44" t="s">
        <v>1909</v>
      </c>
      <c r="P126" s="223"/>
      <c r="Q126" s="209" t="s">
        <v>1910</v>
      </c>
    </row>
    <row r="127" spans="1:17" ht="12.75">
      <c r="A127" s="176" t="s">
        <v>356</v>
      </c>
      <c r="B127" s="215"/>
      <c r="C127" s="45" t="s">
        <v>962</v>
      </c>
      <c r="D127" s="42" t="s">
        <v>1386</v>
      </c>
      <c r="E127" s="46" t="s">
        <v>153</v>
      </c>
      <c r="F127" s="46" t="s">
        <v>154</v>
      </c>
      <c r="G127" s="42" t="s">
        <v>748</v>
      </c>
      <c r="H127" s="46" t="s">
        <v>1340</v>
      </c>
      <c r="I127" s="140" t="s">
        <v>1295</v>
      </c>
      <c r="J127" s="77" t="s">
        <v>1623</v>
      </c>
      <c r="K127" s="46" t="s">
        <v>1340</v>
      </c>
      <c r="L127" s="140" t="s">
        <v>1623</v>
      </c>
      <c r="M127" s="46" t="s">
        <v>1581</v>
      </c>
      <c r="N127" s="76" t="s">
        <v>602</v>
      </c>
      <c r="O127" s="76" t="s">
        <v>735</v>
      </c>
      <c r="P127" s="225"/>
      <c r="Q127" s="234" t="s">
        <v>1911</v>
      </c>
    </row>
    <row r="128" spans="1:17" ht="12.75">
      <c r="A128" s="175" t="s">
        <v>1912</v>
      </c>
      <c r="B128" s="214">
        <v>9</v>
      </c>
      <c r="C128" s="43" t="s">
        <v>214</v>
      </c>
      <c r="D128" s="41" t="s">
        <v>215</v>
      </c>
      <c r="E128" s="44" t="s">
        <v>702</v>
      </c>
      <c r="F128" s="44" t="s">
        <v>216</v>
      </c>
      <c r="G128" s="41" t="s">
        <v>1289</v>
      </c>
      <c r="H128" s="44" t="s">
        <v>1290</v>
      </c>
      <c r="I128" s="138" t="s">
        <v>1291</v>
      </c>
      <c r="J128" s="41" t="s">
        <v>764</v>
      </c>
      <c r="K128" s="44" t="s">
        <v>1482</v>
      </c>
      <c r="L128" s="138" t="s">
        <v>721</v>
      </c>
      <c r="M128" s="76" t="s">
        <v>1790</v>
      </c>
      <c r="N128" s="44" t="s">
        <v>1791</v>
      </c>
      <c r="O128" s="44" t="s">
        <v>772</v>
      </c>
      <c r="P128" s="223" t="s">
        <v>377</v>
      </c>
      <c r="Q128" s="209" t="s">
        <v>1973</v>
      </c>
    </row>
    <row r="129" spans="1:17" ht="12.75">
      <c r="A129" s="176" t="s">
        <v>360</v>
      </c>
      <c r="B129" s="215"/>
      <c r="C129" s="45" t="s">
        <v>378</v>
      </c>
      <c r="D129" s="42" t="s">
        <v>1385</v>
      </c>
      <c r="E129" s="46" t="s">
        <v>1385</v>
      </c>
      <c r="F129" s="46" t="s">
        <v>250</v>
      </c>
      <c r="G129" s="42" t="s">
        <v>1338</v>
      </c>
      <c r="H129" s="46" t="s">
        <v>1339</v>
      </c>
      <c r="I129" s="140" t="s">
        <v>1292</v>
      </c>
      <c r="J129" s="77" t="s">
        <v>1624</v>
      </c>
      <c r="K129" s="46" t="s">
        <v>1347</v>
      </c>
      <c r="L129" s="140" t="s">
        <v>1347</v>
      </c>
      <c r="M129" s="46" t="s">
        <v>1913</v>
      </c>
      <c r="N129" s="76" t="s">
        <v>146</v>
      </c>
      <c r="O129" s="76" t="s">
        <v>1914</v>
      </c>
      <c r="P129" s="225"/>
      <c r="Q129" s="234" t="s">
        <v>1974</v>
      </c>
    </row>
    <row r="130" spans="1:17" ht="12.75">
      <c r="A130" s="175" t="s">
        <v>1915</v>
      </c>
      <c r="B130" s="214">
        <v>5</v>
      </c>
      <c r="C130" s="43" t="s">
        <v>139</v>
      </c>
      <c r="D130" s="41" t="s">
        <v>119</v>
      </c>
      <c r="E130" s="44" t="s">
        <v>140</v>
      </c>
      <c r="F130" s="44" t="s">
        <v>609</v>
      </c>
      <c r="G130" s="41" t="s">
        <v>1300</v>
      </c>
      <c r="H130" s="44" t="s">
        <v>1301</v>
      </c>
      <c r="I130" s="138" t="s">
        <v>1302</v>
      </c>
      <c r="J130" s="41" t="s">
        <v>1483</v>
      </c>
      <c r="K130" s="44" t="s">
        <v>1484</v>
      </c>
      <c r="L130" s="138" t="s">
        <v>762</v>
      </c>
      <c r="M130" s="76" t="s">
        <v>1792</v>
      </c>
      <c r="N130" s="44" t="s">
        <v>1793</v>
      </c>
      <c r="O130" s="44" t="s">
        <v>1794</v>
      </c>
      <c r="P130" s="223" t="s">
        <v>1318</v>
      </c>
      <c r="Q130" s="209" t="s">
        <v>1975</v>
      </c>
    </row>
    <row r="131" spans="1:17" ht="12.75">
      <c r="A131" s="176" t="s">
        <v>360</v>
      </c>
      <c r="B131" s="215"/>
      <c r="C131" s="45" t="s">
        <v>658</v>
      </c>
      <c r="D131" s="42" t="s">
        <v>242</v>
      </c>
      <c r="E131" s="46" t="s">
        <v>1388</v>
      </c>
      <c r="F131" s="46" t="s">
        <v>141</v>
      </c>
      <c r="G131" s="42" t="s">
        <v>1378</v>
      </c>
      <c r="H131" s="46" t="s">
        <v>1343</v>
      </c>
      <c r="I131" s="140" t="s">
        <v>1303</v>
      </c>
      <c r="J131" s="77" t="s">
        <v>1625</v>
      </c>
      <c r="K131" s="46" t="s">
        <v>1626</v>
      </c>
      <c r="L131" s="140" t="s">
        <v>1561</v>
      </c>
      <c r="M131" s="46" t="s">
        <v>1916</v>
      </c>
      <c r="N131" s="76" t="s">
        <v>1561</v>
      </c>
      <c r="O131" s="76" t="s">
        <v>1610</v>
      </c>
      <c r="P131" s="224"/>
      <c r="Q131" s="234" t="s">
        <v>1976</v>
      </c>
    </row>
    <row r="132" spans="1:17" ht="12.75">
      <c r="A132" s="175"/>
      <c r="B132" s="214">
        <v>59</v>
      </c>
      <c r="C132" s="43" t="s">
        <v>684</v>
      </c>
      <c r="D132" s="41" t="s">
        <v>83</v>
      </c>
      <c r="E132" s="44" t="s">
        <v>84</v>
      </c>
      <c r="F132" s="44" t="s">
        <v>85</v>
      </c>
      <c r="G132" s="41" t="s">
        <v>1107</v>
      </c>
      <c r="H132" s="44" t="s">
        <v>1190</v>
      </c>
      <c r="I132" s="138" t="s">
        <v>1191</v>
      </c>
      <c r="J132" s="41" t="s">
        <v>1602</v>
      </c>
      <c r="K132" s="44" t="s">
        <v>1472</v>
      </c>
      <c r="L132" s="138" t="s">
        <v>1603</v>
      </c>
      <c r="M132" s="44" t="s">
        <v>1875</v>
      </c>
      <c r="N132" s="44" t="s">
        <v>1531</v>
      </c>
      <c r="O132" s="44" t="s">
        <v>1531</v>
      </c>
      <c r="P132" s="226" t="s">
        <v>380</v>
      </c>
      <c r="Q132" s="168"/>
    </row>
    <row r="133" spans="1:17" ht="12.75">
      <c r="A133" s="176" t="s">
        <v>353</v>
      </c>
      <c r="B133" s="215"/>
      <c r="C133" s="45" t="s">
        <v>378</v>
      </c>
      <c r="D133" s="42" t="s">
        <v>86</v>
      </c>
      <c r="E133" s="46" t="s">
        <v>1364</v>
      </c>
      <c r="F133" s="46" t="s">
        <v>731</v>
      </c>
      <c r="G133" s="42" t="s">
        <v>1129</v>
      </c>
      <c r="H133" s="46" t="s">
        <v>1321</v>
      </c>
      <c r="I133" s="140" t="s">
        <v>1192</v>
      </c>
      <c r="J133" s="42" t="s">
        <v>1604</v>
      </c>
      <c r="K133" s="46" t="s">
        <v>1605</v>
      </c>
      <c r="L133" s="140" t="s">
        <v>1606</v>
      </c>
      <c r="M133" s="46" t="s">
        <v>2137</v>
      </c>
      <c r="N133" s="46" t="s">
        <v>40</v>
      </c>
      <c r="O133" s="46" t="s">
        <v>1876</v>
      </c>
      <c r="P133" s="225"/>
      <c r="Q133" s="169"/>
    </row>
    <row r="134" spans="1:17" ht="12.75">
      <c r="A134" s="175"/>
      <c r="B134" s="214">
        <v>83</v>
      </c>
      <c r="C134" s="43" t="s">
        <v>256</v>
      </c>
      <c r="D134" s="41" t="s">
        <v>192</v>
      </c>
      <c r="E134" s="44" t="s">
        <v>193</v>
      </c>
      <c r="F134" s="44" t="s">
        <v>194</v>
      </c>
      <c r="G134" s="41" t="s">
        <v>135</v>
      </c>
      <c r="H134" s="44" t="s">
        <v>183</v>
      </c>
      <c r="I134" s="138" t="s">
        <v>1251</v>
      </c>
      <c r="J134" s="41" t="s">
        <v>1445</v>
      </c>
      <c r="K134" s="44" t="s">
        <v>1580</v>
      </c>
      <c r="L134" s="138" t="s">
        <v>215</v>
      </c>
      <c r="M134" s="44" t="s">
        <v>2093</v>
      </c>
      <c r="N134" s="44" t="s">
        <v>1559</v>
      </c>
      <c r="O134" s="44"/>
      <c r="P134" s="226" t="s">
        <v>2094</v>
      </c>
      <c r="Q134" s="168"/>
    </row>
    <row r="135" spans="1:17" ht="12.75">
      <c r="A135" s="176" t="s">
        <v>353</v>
      </c>
      <c r="B135" s="215"/>
      <c r="C135" s="45" t="s">
        <v>667</v>
      </c>
      <c r="D135" s="42" t="s">
        <v>1377</v>
      </c>
      <c r="E135" s="46" t="s">
        <v>1371</v>
      </c>
      <c r="F135" s="46" t="s">
        <v>195</v>
      </c>
      <c r="G135" s="42" t="s">
        <v>1595</v>
      </c>
      <c r="H135" s="46" t="s">
        <v>1252</v>
      </c>
      <c r="I135" s="140" t="s">
        <v>1253</v>
      </c>
      <c r="J135" s="42" t="s">
        <v>1596</v>
      </c>
      <c r="K135" s="46" t="s">
        <v>1597</v>
      </c>
      <c r="L135" s="140" t="s">
        <v>1598</v>
      </c>
      <c r="M135" s="46" t="s">
        <v>2090</v>
      </c>
      <c r="N135" s="46" t="s">
        <v>1566</v>
      </c>
      <c r="O135" s="46"/>
      <c r="P135" s="227"/>
      <c r="Q135" s="169"/>
    </row>
    <row r="136" spans="1:17" ht="12.75">
      <c r="A136" s="175"/>
      <c r="B136" s="214">
        <v>1</v>
      </c>
      <c r="C136" s="43" t="s">
        <v>254</v>
      </c>
      <c r="D136" s="41" t="s">
        <v>1067</v>
      </c>
      <c r="E136" s="44" t="s">
        <v>102</v>
      </c>
      <c r="F136" s="44" t="s">
        <v>94</v>
      </c>
      <c r="G136" s="41" t="s">
        <v>1304</v>
      </c>
      <c r="H136" s="44" t="s">
        <v>707</v>
      </c>
      <c r="I136" s="138" t="s">
        <v>1305</v>
      </c>
      <c r="J136" s="41" t="s">
        <v>1457</v>
      </c>
      <c r="K136" s="44" t="s">
        <v>1485</v>
      </c>
      <c r="L136" s="138" t="s">
        <v>780</v>
      </c>
      <c r="M136" s="76" t="s">
        <v>2095</v>
      </c>
      <c r="N136" s="44"/>
      <c r="O136" s="44"/>
      <c r="P136" s="226" t="s">
        <v>380</v>
      </c>
      <c r="Q136" s="170"/>
    </row>
    <row r="137" spans="1:17" ht="12.75">
      <c r="A137" s="176" t="s">
        <v>354</v>
      </c>
      <c r="B137" s="215"/>
      <c r="C137" s="45" t="s">
        <v>570</v>
      </c>
      <c r="D137" s="42" t="s">
        <v>101</v>
      </c>
      <c r="E137" s="46" t="s">
        <v>770</v>
      </c>
      <c r="F137" s="46" t="s">
        <v>786</v>
      </c>
      <c r="G137" s="42" t="s">
        <v>242</v>
      </c>
      <c r="H137" s="46" t="s">
        <v>129</v>
      </c>
      <c r="I137" s="140" t="s">
        <v>1306</v>
      </c>
      <c r="J137" s="77" t="s">
        <v>1627</v>
      </c>
      <c r="K137" s="46" t="s">
        <v>1308</v>
      </c>
      <c r="L137" s="140" t="s">
        <v>1625</v>
      </c>
      <c r="M137" s="46" t="s">
        <v>1329</v>
      </c>
      <c r="N137" s="76"/>
      <c r="O137" s="76"/>
      <c r="P137" s="227"/>
      <c r="Q137" s="169"/>
    </row>
    <row r="138" spans="1:17" ht="12.75">
      <c r="A138" s="175"/>
      <c r="B138" s="214">
        <v>63</v>
      </c>
      <c r="C138" s="43" t="s">
        <v>676</v>
      </c>
      <c r="D138" s="41" t="s">
        <v>1043</v>
      </c>
      <c r="E138" s="44" t="s">
        <v>71</v>
      </c>
      <c r="F138" s="44" t="s">
        <v>693</v>
      </c>
      <c r="G138" s="41" t="s">
        <v>1181</v>
      </c>
      <c r="H138" s="44" t="s">
        <v>1160</v>
      </c>
      <c r="I138" s="138" t="s">
        <v>1182</v>
      </c>
      <c r="J138" s="41" t="s">
        <v>1530</v>
      </c>
      <c r="K138" s="44" t="s">
        <v>1531</v>
      </c>
      <c r="L138" s="138" t="s">
        <v>1532</v>
      </c>
      <c r="M138" s="76"/>
      <c r="N138" s="44"/>
      <c r="O138" s="44"/>
      <c r="P138" s="226" t="s">
        <v>380</v>
      </c>
      <c r="Q138" s="170"/>
    </row>
    <row r="139" spans="1:17" ht="12.75">
      <c r="A139" s="176" t="s">
        <v>353</v>
      </c>
      <c r="B139" s="215"/>
      <c r="C139" s="45" t="s">
        <v>355</v>
      </c>
      <c r="D139" s="42" t="s">
        <v>72</v>
      </c>
      <c r="E139" s="46" t="s">
        <v>1361</v>
      </c>
      <c r="F139" s="46" t="s">
        <v>73</v>
      </c>
      <c r="G139" s="42" t="s">
        <v>1149</v>
      </c>
      <c r="H139" s="46" t="s">
        <v>728</v>
      </c>
      <c r="I139" s="140" t="s">
        <v>1167</v>
      </c>
      <c r="J139" s="77" t="s">
        <v>35</v>
      </c>
      <c r="K139" s="46" t="s">
        <v>1533</v>
      </c>
      <c r="L139" s="140" t="s">
        <v>1171</v>
      </c>
      <c r="M139" s="46"/>
      <c r="N139" s="76"/>
      <c r="O139" s="76"/>
      <c r="P139" s="227"/>
      <c r="Q139" s="169"/>
    </row>
    <row r="140" spans="1:17" ht="12.75">
      <c r="A140" s="175"/>
      <c r="B140" s="214">
        <v>30</v>
      </c>
      <c r="C140" s="43" t="s">
        <v>257</v>
      </c>
      <c r="D140" s="41" t="s">
        <v>1011</v>
      </c>
      <c r="E140" s="44" t="s">
        <v>1012</v>
      </c>
      <c r="F140" s="44" t="s">
        <v>1013</v>
      </c>
      <c r="G140" s="41" t="s">
        <v>1102</v>
      </c>
      <c r="H140" s="44" t="s">
        <v>1103</v>
      </c>
      <c r="I140" s="138" t="s">
        <v>1104</v>
      </c>
      <c r="J140" s="41" t="s">
        <v>1123</v>
      </c>
      <c r="K140" s="44"/>
      <c r="L140" s="138"/>
      <c r="M140" s="76"/>
      <c r="N140" s="44"/>
      <c r="O140" s="44"/>
      <c r="P140" s="226" t="s">
        <v>380</v>
      </c>
      <c r="Q140" s="170"/>
    </row>
    <row r="141" spans="1:17" ht="12.75">
      <c r="A141" s="176" t="s">
        <v>353</v>
      </c>
      <c r="B141" s="215"/>
      <c r="C141" s="45" t="s">
        <v>383</v>
      </c>
      <c r="D141" s="42" t="s">
        <v>1014</v>
      </c>
      <c r="E141" s="46" t="s">
        <v>366</v>
      </c>
      <c r="F141" s="46" t="s">
        <v>711</v>
      </c>
      <c r="G141" s="42" t="s">
        <v>619</v>
      </c>
      <c r="H141" s="46" t="s">
        <v>1105</v>
      </c>
      <c r="I141" s="140" t="s">
        <v>1106</v>
      </c>
      <c r="J141" s="77" t="s">
        <v>610</v>
      </c>
      <c r="K141" s="46"/>
      <c r="L141" s="140"/>
      <c r="M141" s="46"/>
      <c r="N141" s="76"/>
      <c r="O141" s="76"/>
      <c r="P141" s="227"/>
      <c r="Q141" s="169"/>
    </row>
    <row r="142" spans="1:17" ht="12.75">
      <c r="A142" s="175"/>
      <c r="B142" s="214">
        <v>95</v>
      </c>
      <c r="C142" s="43" t="s">
        <v>217</v>
      </c>
      <c r="D142" s="41" t="s">
        <v>218</v>
      </c>
      <c r="E142" s="44" t="s">
        <v>698</v>
      </c>
      <c r="F142" s="44" t="s">
        <v>219</v>
      </c>
      <c r="G142" s="41" t="s">
        <v>1296</v>
      </c>
      <c r="H142" s="44" t="s">
        <v>1297</v>
      </c>
      <c r="I142" s="138" t="s">
        <v>1298</v>
      </c>
      <c r="J142" s="41" t="s">
        <v>755</v>
      </c>
      <c r="K142" s="44"/>
      <c r="L142" s="138"/>
      <c r="M142" s="76"/>
      <c r="N142" s="44"/>
      <c r="O142" s="44"/>
      <c r="P142" s="228" t="s">
        <v>1628</v>
      </c>
      <c r="Q142" s="170"/>
    </row>
    <row r="143" spans="1:17" ht="12.75">
      <c r="A143" s="176" t="s">
        <v>356</v>
      </c>
      <c r="B143" s="215"/>
      <c r="C143" s="45" t="s">
        <v>967</v>
      </c>
      <c r="D143" s="42" t="s">
        <v>1387</v>
      </c>
      <c r="E143" s="46" t="s">
        <v>220</v>
      </c>
      <c r="F143" s="46" t="s">
        <v>244</v>
      </c>
      <c r="G143" s="42" t="s">
        <v>1341</v>
      </c>
      <c r="H143" s="46" t="s">
        <v>1342</v>
      </c>
      <c r="I143" s="140" t="s">
        <v>1299</v>
      </c>
      <c r="J143" s="77" t="s">
        <v>1629</v>
      </c>
      <c r="K143" s="46"/>
      <c r="L143" s="140"/>
      <c r="M143" s="46"/>
      <c r="N143" s="76"/>
      <c r="O143" s="76"/>
      <c r="P143" s="227"/>
      <c r="Q143" s="169"/>
    </row>
    <row r="144" spans="1:17" ht="12.75">
      <c r="A144" s="175"/>
      <c r="B144" s="214">
        <v>24</v>
      </c>
      <c r="C144" s="43" t="s">
        <v>481</v>
      </c>
      <c r="D144" s="41" t="s">
        <v>973</v>
      </c>
      <c r="E144" s="44" t="s">
        <v>974</v>
      </c>
      <c r="F144" s="44" t="s">
        <v>975</v>
      </c>
      <c r="G144" s="41" t="s">
        <v>1078</v>
      </c>
      <c r="H144" s="44" t="s">
        <v>1079</v>
      </c>
      <c r="I144" s="138" t="s">
        <v>1080</v>
      </c>
      <c r="J144" s="41"/>
      <c r="K144" s="44"/>
      <c r="L144" s="138"/>
      <c r="M144" s="44"/>
      <c r="N144" s="44"/>
      <c r="O144" s="44"/>
      <c r="P144" s="226" t="s">
        <v>226</v>
      </c>
      <c r="Q144" s="170"/>
    </row>
    <row r="145" spans="1:17" ht="12.75">
      <c r="A145" s="176" t="s">
        <v>348</v>
      </c>
      <c r="B145" s="215"/>
      <c r="C145" s="45" t="s">
        <v>524</v>
      </c>
      <c r="D145" s="42" t="s">
        <v>366</v>
      </c>
      <c r="E145" s="46" t="s">
        <v>738</v>
      </c>
      <c r="F145" s="46" t="s">
        <v>368</v>
      </c>
      <c r="G145" s="42" t="s">
        <v>366</v>
      </c>
      <c r="H145" s="46" t="s">
        <v>1081</v>
      </c>
      <c r="I145" s="140" t="s">
        <v>389</v>
      </c>
      <c r="J145" s="42"/>
      <c r="K145" s="46"/>
      <c r="L145" s="140"/>
      <c r="M145" s="46"/>
      <c r="N145" s="46"/>
      <c r="O145" s="46"/>
      <c r="P145" s="227"/>
      <c r="Q145" s="169"/>
    </row>
    <row r="146" spans="1:17" ht="12.75">
      <c r="A146" s="175"/>
      <c r="B146" s="214">
        <v>51</v>
      </c>
      <c r="C146" s="43" t="s">
        <v>289</v>
      </c>
      <c r="D146" s="41" t="s">
        <v>999</v>
      </c>
      <c r="E146" s="44" t="s">
        <v>1000</v>
      </c>
      <c r="F146" s="44" t="s">
        <v>672</v>
      </c>
      <c r="G146" s="41" t="s">
        <v>1150</v>
      </c>
      <c r="H146" s="44" t="s">
        <v>1151</v>
      </c>
      <c r="I146" s="138" t="s">
        <v>1152</v>
      </c>
      <c r="J146" s="77"/>
      <c r="K146" s="76"/>
      <c r="L146" s="139"/>
      <c r="M146" s="76"/>
      <c r="N146" s="76"/>
      <c r="O146" s="76"/>
      <c r="P146" s="226" t="s">
        <v>293</v>
      </c>
      <c r="Q146" s="170"/>
    </row>
    <row r="147" spans="1:17" ht="12.75">
      <c r="A147" s="176" t="s">
        <v>353</v>
      </c>
      <c r="B147" s="215"/>
      <c r="C147" s="45" t="s">
        <v>514</v>
      </c>
      <c r="D147" s="42" t="s">
        <v>1001</v>
      </c>
      <c r="E147" s="46" t="s">
        <v>1002</v>
      </c>
      <c r="F147" s="46" t="s">
        <v>612</v>
      </c>
      <c r="G147" s="42" t="s">
        <v>1153</v>
      </c>
      <c r="H147" s="46" t="s">
        <v>1098</v>
      </c>
      <c r="I147" s="140" t="s">
        <v>134</v>
      </c>
      <c r="J147" s="77"/>
      <c r="K147" s="76"/>
      <c r="L147" s="139"/>
      <c r="M147" s="76"/>
      <c r="N147" s="76"/>
      <c r="O147" s="76"/>
      <c r="P147" s="227"/>
      <c r="Q147" s="169"/>
    </row>
    <row r="148" spans="1:17" ht="12.75">
      <c r="A148" s="175"/>
      <c r="B148" s="214">
        <v>88</v>
      </c>
      <c r="C148" s="43" t="s">
        <v>31</v>
      </c>
      <c r="D148" s="41" t="s">
        <v>32</v>
      </c>
      <c r="E148" s="44" t="s">
        <v>33</v>
      </c>
      <c r="F148" s="44" t="s">
        <v>34</v>
      </c>
      <c r="G148" s="41" t="s">
        <v>1168</v>
      </c>
      <c r="H148" s="44" t="s">
        <v>1169</v>
      </c>
      <c r="I148" s="138" t="s">
        <v>1170</v>
      </c>
      <c r="J148" s="41"/>
      <c r="K148" s="44"/>
      <c r="L148" s="138"/>
      <c r="M148" s="44"/>
      <c r="N148" s="44"/>
      <c r="O148" s="44"/>
      <c r="P148" s="226" t="s">
        <v>296</v>
      </c>
      <c r="Q148" s="170"/>
    </row>
    <row r="149" spans="1:17" ht="12.75">
      <c r="A149" s="176" t="s">
        <v>353</v>
      </c>
      <c r="B149" s="215"/>
      <c r="C149" s="45" t="s">
        <v>570</v>
      </c>
      <c r="D149" s="42" t="s">
        <v>35</v>
      </c>
      <c r="E149" s="46" t="s">
        <v>36</v>
      </c>
      <c r="F149" s="46" t="s">
        <v>623</v>
      </c>
      <c r="G149" s="42" t="s">
        <v>687</v>
      </c>
      <c r="H149" s="46" t="s">
        <v>1172</v>
      </c>
      <c r="I149" s="140" t="s">
        <v>1062</v>
      </c>
      <c r="J149" s="42"/>
      <c r="K149" s="46"/>
      <c r="L149" s="140"/>
      <c r="M149" s="46"/>
      <c r="N149" s="46"/>
      <c r="O149" s="46"/>
      <c r="P149" s="227"/>
      <c r="Q149" s="169"/>
    </row>
    <row r="150" spans="1:17" ht="12.75">
      <c r="A150" s="175"/>
      <c r="B150" s="214">
        <v>85</v>
      </c>
      <c r="C150" s="43" t="s">
        <v>187</v>
      </c>
      <c r="D150" s="41" t="s">
        <v>188</v>
      </c>
      <c r="E150" s="44" t="s">
        <v>189</v>
      </c>
      <c r="F150" s="44" t="s">
        <v>190</v>
      </c>
      <c r="G150" s="41" t="s">
        <v>1269</v>
      </c>
      <c r="H150" s="44" t="s">
        <v>1249</v>
      </c>
      <c r="I150" s="138" t="s">
        <v>1270</v>
      </c>
      <c r="J150" s="77"/>
      <c r="K150" s="76"/>
      <c r="L150" s="139"/>
      <c r="M150" s="76"/>
      <c r="N150" s="76"/>
      <c r="O150" s="76"/>
      <c r="P150" s="226" t="s">
        <v>1630</v>
      </c>
      <c r="Q150" s="170"/>
    </row>
    <row r="151" spans="1:17" ht="12.75">
      <c r="A151" s="176" t="s">
        <v>353</v>
      </c>
      <c r="B151" s="215"/>
      <c r="C151" s="45" t="s">
        <v>817</v>
      </c>
      <c r="D151" s="42" t="s">
        <v>1381</v>
      </c>
      <c r="E151" s="46" t="s">
        <v>1382</v>
      </c>
      <c r="F151" s="46" t="s">
        <v>191</v>
      </c>
      <c r="G151" s="42" t="s">
        <v>1631</v>
      </c>
      <c r="H151" s="46" t="s">
        <v>1331</v>
      </c>
      <c r="I151" s="140" t="s">
        <v>178</v>
      </c>
      <c r="J151" s="77"/>
      <c r="K151" s="76"/>
      <c r="L151" s="139"/>
      <c r="M151" s="76"/>
      <c r="N151" s="76"/>
      <c r="O151" s="76"/>
      <c r="P151" s="227"/>
      <c r="Q151" s="169"/>
    </row>
    <row r="152" spans="1:17" ht="12.75">
      <c r="A152" s="175"/>
      <c r="B152" s="214">
        <v>69</v>
      </c>
      <c r="C152" s="43" t="s">
        <v>281</v>
      </c>
      <c r="D152" s="41" t="s">
        <v>117</v>
      </c>
      <c r="E152" s="44" t="s">
        <v>118</v>
      </c>
      <c r="F152" s="44" t="s">
        <v>681</v>
      </c>
      <c r="G152" s="41" t="s">
        <v>1063</v>
      </c>
      <c r="H152" s="44" t="s">
        <v>1212</v>
      </c>
      <c r="I152" s="138"/>
      <c r="J152" s="41"/>
      <c r="K152" s="44"/>
      <c r="L152" s="138"/>
      <c r="M152" s="44"/>
      <c r="N152" s="44"/>
      <c r="O152" s="44"/>
      <c r="P152" s="226" t="s">
        <v>1311</v>
      </c>
      <c r="Q152" s="170"/>
    </row>
    <row r="153" spans="1:17" ht="12.75">
      <c r="A153" s="176" t="s">
        <v>358</v>
      </c>
      <c r="B153" s="215"/>
      <c r="C153" s="45" t="s">
        <v>575</v>
      </c>
      <c r="D153" s="42" t="s">
        <v>737</v>
      </c>
      <c r="E153" s="46" t="s">
        <v>602</v>
      </c>
      <c r="F153" s="46" t="s">
        <v>749</v>
      </c>
      <c r="G153" s="42" t="s">
        <v>1553</v>
      </c>
      <c r="H153" s="46" t="s">
        <v>1344</v>
      </c>
      <c r="I153" s="140"/>
      <c r="J153" s="42"/>
      <c r="K153" s="46"/>
      <c r="L153" s="140"/>
      <c r="M153" s="46"/>
      <c r="N153" s="46"/>
      <c r="O153" s="46"/>
      <c r="P153" s="227"/>
      <c r="Q153" s="169"/>
    </row>
    <row r="154" spans="1:17" ht="12.75">
      <c r="A154" s="175"/>
      <c r="B154" s="214">
        <v>91</v>
      </c>
      <c r="C154" s="43" t="s">
        <v>142</v>
      </c>
      <c r="D154" s="41" t="s">
        <v>143</v>
      </c>
      <c r="E154" s="44" t="s">
        <v>144</v>
      </c>
      <c r="F154" s="44" t="s">
        <v>145</v>
      </c>
      <c r="G154" s="41" t="s">
        <v>1345</v>
      </c>
      <c r="H154" s="44" t="s">
        <v>183</v>
      </c>
      <c r="I154" s="138"/>
      <c r="J154" s="41"/>
      <c r="K154" s="44"/>
      <c r="L154" s="138"/>
      <c r="M154" s="44"/>
      <c r="N154" s="44"/>
      <c r="O154" s="44"/>
      <c r="P154" s="226" t="s">
        <v>292</v>
      </c>
      <c r="Q154" s="170"/>
    </row>
    <row r="155" spans="1:17" ht="12.75">
      <c r="A155" s="176" t="s">
        <v>352</v>
      </c>
      <c r="B155" s="215"/>
      <c r="C155" s="45" t="s">
        <v>491</v>
      </c>
      <c r="D155" s="42" t="s">
        <v>1389</v>
      </c>
      <c r="E155" s="46" t="s">
        <v>260</v>
      </c>
      <c r="F155" s="46" t="s">
        <v>146</v>
      </c>
      <c r="G155" s="42" t="s">
        <v>1632</v>
      </c>
      <c r="H155" s="46" t="s">
        <v>1346</v>
      </c>
      <c r="I155" s="140"/>
      <c r="J155" s="42"/>
      <c r="K155" s="46"/>
      <c r="L155" s="140"/>
      <c r="M155" s="46"/>
      <c r="N155" s="46"/>
      <c r="O155" s="46"/>
      <c r="P155" s="227"/>
      <c r="Q155" s="169"/>
    </row>
    <row r="156" spans="1:17" ht="12.75">
      <c r="A156" s="175"/>
      <c r="B156" s="214">
        <v>77</v>
      </c>
      <c r="C156" s="43" t="s">
        <v>42</v>
      </c>
      <c r="D156" s="41" t="s">
        <v>43</v>
      </c>
      <c r="E156" s="44" t="s">
        <v>44</v>
      </c>
      <c r="F156" s="44" t="s">
        <v>713</v>
      </c>
      <c r="G156" s="41" t="s">
        <v>1307</v>
      </c>
      <c r="H156" s="44"/>
      <c r="I156" s="138"/>
      <c r="J156" s="41"/>
      <c r="K156" s="44"/>
      <c r="L156" s="138"/>
      <c r="M156" s="44"/>
      <c r="N156" s="44"/>
      <c r="O156" s="44"/>
      <c r="P156" s="226" t="s">
        <v>295</v>
      </c>
      <c r="Q156" s="170"/>
    </row>
    <row r="157" spans="1:17" ht="12.75">
      <c r="A157" s="176" t="s">
        <v>352</v>
      </c>
      <c r="B157" s="215"/>
      <c r="C157" s="45" t="s">
        <v>585</v>
      </c>
      <c r="D157" s="42" t="s">
        <v>45</v>
      </c>
      <c r="E157" s="46" t="s">
        <v>750</v>
      </c>
      <c r="F157" s="46" t="s">
        <v>46</v>
      </c>
      <c r="G157" s="42" t="s">
        <v>1440</v>
      </c>
      <c r="H157" s="46"/>
      <c r="I157" s="140"/>
      <c r="J157" s="42"/>
      <c r="K157" s="46"/>
      <c r="L157" s="140"/>
      <c r="M157" s="46"/>
      <c r="N157" s="46"/>
      <c r="O157" s="46"/>
      <c r="P157" s="227"/>
      <c r="Q157" s="169"/>
    </row>
    <row r="158" spans="1:17" ht="12.75">
      <c r="A158" s="175"/>
      <c r="B158" s="214">
        <v>49</v>
      </c>
      <c r="C158" s="43" t="s">
        <v>96</v>
      </c>
      <c r="D158" s="41" t="s">
        <v>97</v>
      </c>
      <c r="E158" s="44" t="s">
        <v>98</v>
      </c>
      <c r="F158" s="44" t="s">
        <v>609</v>
      </c>
      <c r="G158" s="41" t="s">
        <v>1309</v>
      </c>
      <c r="H158" s="44"/>
      <c r="I158" s="138"/>
      <c r="J158" s="41"/>
      <c r="K158" s="44"/>
      <c r="L158" s="138"/>
      <c r="M158" s="44"/>
      <c r="N158" s="44"/>
      <c r="O158" s="44"/>
      <c r="P158" s="226" t="s">
        <v>296</v>
      </c>
      <c r="Q158" s="170"/>
    </row>
    <row r="159" spans="1:17" ht="12.75">
      <c r="A159" s="176" t="s">
        <v>352</v>
      </c>
      <c r="B159" s="215"/>
      <c r="C159" s="45" t="s">
        <v>494</v>
      </c>
      <c r="D159" s="42" t="s">
        <v>99</v>
      </c>
      <c r="E159" s="46" t="s">
        <v>624</v>
      </c>
      <c r="F159" s="46" t="s">
        <v>745</v>
      </c>
      <c r="G159" s="42" t="s">
        <v>1347</v>
      </c>
      <c r="H159" s="46"/>
      <c r="I159" s="140"/>
      <c r="J159" s="42"/>
      <c r="K159" s="46"/>
      <c r="L159" s="140"/>
      <c r="M159" s="46"/>
      <c r="N159" s="46"/>
      <c r="O159" s="46"/>
      <c r="P159" s="227"/>
      <c r="Q159" s="169"/>
    </row>
    <row r="160" spans="1:17" ht="12.75">
      <c r="A160" s="175"/>
      <c r="B160" s="214">
        <v>35</v>
      </c>
      <c r="C160" s="43" t="s">
        <v>1071</v>
      </c>
      <c r="D160" s="41" t="s">
        <v>1072</v>
      </c>
      <c r="E160" s="44" t="s">
        <v>1073</v>
      </c>
      <c r="F160" s="44" t="s">
        <v>1074</v>
      </c>
      <c r="G160" s="41"/>
      <c r="H160" s="44"/>
      <c r="I160" s="138"/>
      <c r="J160" s="41"/>
      <c r="K160" s="44"/>
      <c r="L160" s="138"/>
      <c r="M160" s="44"/>
      <c r="N160" s="44"/>
      <c r="O160" s="44"/>
      <c r="P160" s="226" t="s">
        <v>253</v>
      </c>
      <c r="Q160" s="170"/>
    </row>
    <row r="161" spans="1:17" ht="12.75">
      <c r="A161" s="176" t="s">
        <v>353</v>
      </c>
      <c r="B161" s="215"/>
      <c r="C161" s="45" t="s">
        <v>270</v>
      </c>
      <c r="D161" s="42" t="s">
        <v>20</v>
      </c>
      <c r="E161" s="46" t="s">
        <v>21</v>
      </c>
      <c r="F161" s="46" t="s">
        <v>723</v>
      </c>
      <c r="G161" s="42"/>
      <c r="H161" s="46"/>
      <c r="I161" s="140"/>
      <c r="J161" s="42"/>
      <c r="K161" s="46"/>
      <c r="L161" s="140"/>
      <c r="M161" s="46"/>
      <c r="N161" s="46"/>
      <c r="O161" s="46"/>
      <c r="P161" s="227"/>
      <c r="Q161" s="169"/>
    </row>
    <row r="162" spans="1:17" ht="12.75">
      <c r="A162" s="175"/>
      <c r="B162" s="214">
        <v>42</v>
      </c>
      <c r="C162" s="43" t="s">
        <v>484</v>
      </c>
      <c r="D162" s="41" t="s">
        <v>67</v>
      </c>
      <c r="E162" s="44" t="s">
        <v>1036</v>
      </c>
      <c r="F162" s="44" t="s">
        <v>68</v>
      </c>
      <c r="G162" s="41"/>
      <c r="H162" s="44"/>
      <c r="I162" s="138"/>
      <c r="J162" s="41"/>
      <c r="K162" s="44"/>
      <c r="L162" s="138"/>
      <c r="M162" s="44"/>
      <c r="N162" s="44"/>
      <c r="O162" s="44"/>
      <c r="P162" s="226" t="s">
        <v>1311</v>
      </c>
      <c r="Q162" s="170"/>
    </row>
    <row r="163" spans="1:17" ht="12.75">
      <c r="A163" s="176" t="s">
        <v>352</v>
      </c>
      <c r="B163" s="215"/>
      <c r="C163" s="45" t="s">
        <v>494</v>
      </c>
      <c r="D163" s="42" t="s">
        <v>775</v>
      </c>
      <c r="E163" s="46" t="s">
        <v>69</v>
      </c>
      <c r="F163" s="46" t="s">
        <v>70</v>
      </c>
      <c r="G163" s="42"/>
      <c r="H163" s="46"/>
      <c r="I163" s="140"/>
      <c r="J163" s="42"/>
      <c r="K163" s="46"/>
      <c r="L163" s="140"/>
      <c r="M163" s="46"/>
      <c r="N163" s="46"/>
      <c r="O163" s="46"/>
      <c r="P163" s="227"/>
      <c r="Q163" s="169"/>
    </row>
    <row r="164" spans="1:17" ht="12.75">
      <c r="A164" s="175"/>
      <c r="B164" s="214">
        <v>86</v>
      </c>
      <c r="C164" s="43" t="s">
        <v>87</v>
      </c>
      <c r="D164" s="41" t="s">
        <v>88</v>
      </c>
      <c r="E164" s="44" t="s">
        <v>89</v>
      </c>
      <c r="F164" s="44" t="s">
        <v>90</v>
      </c>
      <c r="G164" s="41"/>
      <c r="H164" s="44"/>
      <c r="I164" s="138"/>
      <c r="J164" s="41"/>
      <c r="K164" s="44"/>
      <c r="L164" s="138"/>
      <c r="M164" s="44"/>
      <c r="N164" s="44"/>
      <c r="O164" s="44"/>
      <c r="P164" s="226" t="s">
        <v>1312</v>
      </c>
      <c r="Q164" s="170"/>
    </row>
    <row r="165" spans="1:17" ht="12.75">
      <c r="A165" s="176" t="s">
        <v>353</v>
      </c>
      <c r="B165" s="215"/>
      <c r="C165" s="45" t="s">
        <v>931</v>
      </c>
      <c r="D165" s="42" t="s">
        <v>1390</v>
      </c>
      <c r="E165" s="46" t="s">
        <v>91</v>
      </c>
      <c r="F165" s="46" t="s">
        <v>730</v>
      </c>
      <c r="G165" s="42"/>
      <c r="H165" s="46"/>
      <c r="I165" s="140"/>
      <c r="J165" s="42"/>
      <c r="K165" s="46"/>
      <c r="L165" s="140"/>
      <c r="M165" s="46"/>
      <c r="N165" s="46"/>
      <c r="O165" s="46"/>
      <c r="P165" s="227"/>
      <c r="Q165" s="169"/>
    </row>
    <row r="166" spans="1:17" ht="12.75">
      <c r="A166" s="175"/>
      <c r="B166" s="214">
        <v>37</v>
      </c>
      <c r="C166" s="43" t="s">
        <v>122</v>
      </c>
      <c r="D166" s="41" t="s">
        <v>123</v>
      </c>
      <c r="E166" s="44" t="s">
        <v>124</v>
      </c>
      <c r="F166" s="44" t="s">
        <v>125</v>
      </c>
      <c r="G166" s="41"/>
      <c r="H166" s="44"/>
      <c r="I166" s="138"/>
      <c r="J166" s="41"/>
      <c r="K166" s="44"/>
      <c r="L166" s="138"/>
      <c r="M166" s="44"/>
      <c r="N166" s="44"/>
      <c r="O166" s="44"/>
      <c r="P166" s="226" t="s">
        <v>380</v>
      </c>
      <c r="Q166" s="170"/>
    </row>
    <row r="167" spans="1:17" ht="12.75">
      <c r="A167" s="176" t="s">
        <v>359</v>
      </c>
      <c r="B167" s="215"/>
      <c r="C167" s="45" t="s">
        <v>381</v>
      </c>
      <c r="D167" s="42" t="s">
        <v>732</v>
      </c>
      <c r="E167" s="46" t="s">
        <v>262</v>
      </c>
      <c r="F167" s="46" t="s">
        <v>767</v>
      </c>
      <c r="G167" s="42"/>
      <c r="H167" s="46"/>
      <c r="I167" s="140"/>
      <c r="J167" s="42"/>
      <c r="K167" s="46"/>
      <c r="L167" s="140"/>
      <c r="M167" s="46"/>
      <c r="N167" s="46"/>
      <c r="O167" s="46"/>
      <c r="P167" s="227"/>
      <c r="Q167" s="169"/>
    </row>
    <row r="168" spans="1:17" ht="12.75">
      <c r="A168" s="175"/>
      <c r="B168" s="214">
        <v>58</v>
      </c>
      <c r="C168" s="43" t="s">
        <v>485</v>
      </c>
      <c r="D168" s="41" t="s">
        <v>79</v>
      </c>
      <c r="E168" s="44" t="s">
        <v>155</v>
      </c>
      <c r="F168" s="44" t="s">
        <v>615</v>
      </c>
      <c r="G168" s="41"/>
      <c r="H168" s="44"/>
      <c r="I168" s="138"/>
      <c r="J168" s="41"/>
      <c r="K168" s="44"/>
      <c r="L168" s="138"/>
      <c r="M168" s="44"/>
      <c r="N168" s="44"/>
      <c r="O168" s="44"/>
      <c r="P168" s="226" t="s">
        <v>380</v>
      </c>
      <c r="Q168" s="170"/>
    </row>
    <row r="169" spans="1:17" ht="12.75">
      <c r="A169" s="176" t="s">
        <v>352</v>
      </c>
      <c r="B169" s="215"/>
      <c r="C169" s="45" t="s">
        <v>570</v>
      </c>
      <c r="D169" s="42" t="s">
        <v>241</v>
      </c>
      <c r="E169" s="46" t="s">
        <v>1391</v>
      </c>
      <c r="F169" s="46" t="s">
        <v>156</v>
      </c>
      <c r="G169" s="42"/>
      <c r="H169" s="46"/>
      <c r="I169" s="140"/>
      <c r="J169" s="42"/>
      <c r="K169" s="46"/>
      <c r="L169" s="140"/>
      <c r="M169" s="46"/>
      <c r="N169" s="46"/>
      <c r="O169" s="46"/>
      <c r="P169" s="227"/>
      <c r="Q169" s="169"/>
    </row>
    <row r="170" spans="1:17" ht="12.75">
      <c r="A170" s="175"/>
      <c r="B170" s="214">
        <v>89</v>
      </c>
      <c r="C170" s="43" t="s">
        <v>175</v>
      </c>
      <c r="D170" s="41" t="s">
        <v>176</v>
      </c>
      <c r="E170" s="44" t="s">
        <v>708</v>
      </c>
      <c r="F170" s="44" t="s">
        <v>177</v>
      </c>
      <c r="G170" s="41"/>
      <c r="H170" s="44"/>
      <c r="I170" s="138"/>
      <c r="J170" s="41"/>
      <c r="K170" s="44"/>
      <c r="L170" s="138"/>
      <c r="M170" s="44"/>
      <c r="N170" s="44"/>
      <c r="O170" s="44"/>
      <c r="P170" s="226" t="s">
        <v>380</v>
      </c>
      <c r="Q170" s="170"/>
    </row>
    <row r="171" spans="1:17" ht="12.75">
      <c r="A171" s="176" t="s">
        <v>353</v>
      </c>
      <c r="B171" s="215"/>
      <c r="C171" s="45" t="s">
        <v>946</v>
      </c>
      <c r="D171" s="42" t="s">
        <v>1392</v>
      </c>
      <c r="E171" s="46" t="s">
        <v>1393</v>
      </c>
      <c r="F171" s="46" t="s">
        <v>178</v>
      </c>
      <c r="G171" s="42"/>
      <c r="H171" s="46"/>
      <c r="I171" s="140"/>
      <c r="J171" s="42"/>
      <c r="K171" s="46"/>
      <c r="L171" s="140"/>
      <c r="M171" s="46"/>
      <c r="N171" s="46"/>
      <c r="O171" s="46"/>
      <c r="P171" s="227"/>
      <c r="Q171" s="169"/>
    </row>
    <row r="172" spans="1:17" ht="12.75">
      <c r="A172" s="175"/>
      <c r="B172" s="214">
        <v>79</v>
      </c>
      <c r="C172" s="43" t="s">
        <v>196</v>
      </c>
      <c r="D172" s="41" t="s">
        <v>197</v>
      </c>
      <c r="E172" s="44" t="s">
        <v>198</v>
      </c>
      <c r="F172" s="44" t="s">
        <v>199</v>
      </c>
      <c r="G172" s="41"/>
      <c r="H172" s="44"/>
      <c r="I172" s="138"/>
      <c r="J172" s="41"/>
      <c r="K172" s="44"/>
      <c r="L172" s="138"/>
      <c r="M172" s="44"/>
      <c r="N172" s="44"/>
      <c r="O172" s="44"/>
      <c r="P172" s="226" t="s">
        <v>1313</v>
      </c>
      <c r="Q172" s="170"/>
    </row>
    <row r="173" spans="1:17" ht="12.75">
      <c r="A173" s="176" t="s">
        <v>348</v>
      </c>
      <c r="B173" s="215"/>
      <c r="C173" s="45" t="s">
        <v>562</v>
      </c>
      <c r="D173" s="42" t="s">
        <v>1394</v>
      </c>
      <c r="E173" s="46" t="s">
        <v>248</v>
      </c>
      <c r="F173" s="46" t="s">
        <v>201</v>
      </c>
      <c r="G173" s="42"/>
      <c r="H173" s="46"/>
      <c r="I173" s="140"/>
      <c r="J173" s="42"/>
      <c r="K173" s="46"/>
      <c r="L173" s="140"/>
      <c r="M173" s="46"/>
      <c r="N173" s="46"/>
      <c r="O173" s="46"/>
      <c r="P173" s="227"/>
      <c r="Q173" s="169"/>
    </row>
    <row r="174" spans="1:17" ht="12.75">
      <c r="A174" s="175"/>
      <c r="B174" s="214">
        <v>67</v>
      </c>
      <c r="C174" s="43" t="s">
        <v>222</v>
      </c>
      <c r="D174" s="41" t="s">
        <v>130</v>
      </c>
      <c r="E174" s="44" t="s">
        <v>1395</v>
      </c>
      <c r="F174" s="44"/>
      <c r="G174" s="41"/>
      <c r="H174" s="44"/>
      <c r="I174" s="138"/>
      <c r="J174" s="41"/>
      <c r="K174" s="44"/>
      <c r="L174" s="138"/>
      <c r="M174" s="44"/>
      <c r="N174" s="44"/>
      <c r="O174" s="44"/>
      <c r="P174" s="226" t="s">
        <v>380</v>
      </c>
      <c r="Q174" s="170"/>
    </row>
    <row r="175" spans="1:17" ht="12.75">
      <c r="A175" s="176" t="s">
        <v>359</v>
      </c>
      <c r="B175" s="215"/>
      <c r="C175" s="45" t="s">
        <v>381</v>
      </c>
      <c r="D175" s="42" t="s">
        <v>769</v>
      </c>
      <c r="E175" s="46" t="s">
        <v>1340</v>
      </c>
      <c r="F175" s="46"/>
      <c r="G175" s="42"/>
      <c r="H175" s="46"/>
      <c r="I175" s="140"/>
      <c r="J175" s="42"/>
      <c r="K175" s="46"/>
      <c r="L175" s="140"/>
      <c r="M175" s="46"/>
      <c r="N175" s="46"/>
      <c r="O175" s="46"/>
      <c r="P175" s="227"/>
      <c r="Q175" s="169"/>
    </row>
    <row r="176" spans="1:17" ht="12.75">
      <c r="A176" s="175"/>
      <c r="B176" s="214">
        <v>39</v>
      </c>
      <c r="C176" s="43" t="s">
        <v>692</v>
      </c>
      <c r="D176" s="41" t="s">
        <v>1396</v>
      </c>
      <c r="E176" s="44"/>
      <c r="F176" s="44"/>
      <c r="G176" s="41"/>
      <c r="H176" s="44"/>
      <c r="I176" s="138"/>
      <c r="J176" s="41"/>
      <c r="K176" s="44"/>
      <c r="L176" s="138"/>
      <c r="M176" s="41"/>
      <c r="N176" s="44"/>
      <c r="O176" s="44"/>
      <c r="P176" s="226" t="s">
        <v>293</v>
      </c>
      <c r="Q176" s="170"/>
    </row>
    <row r="177" spans="1:17" ht="12.75">
      <c r="A177" s="176" t="s">
        <v>353</v>
      </c>
      <c r="B177" s="215"/>
      <c r="C177" s="45" t="s">
        <v>650</v>
      </c>
      <c r="D177" s="42" t="s">
        <v>1397</v>
      </c>
      <c r="E177" s="46"/>
      <c r="F177" s="46"/>
      <c r="G177" s="42"/>
      <c r="H177" s="46"/>
      <c r="I177" s="140"/>
      <c r="J177" s="42"/>
      <c r="K177" s="46"/>
      <c r="L177" s="140"/>
      <c r="M177" s="42"/>
      <c r="N177" s="46"/>
      <c r="O177" s="46"/>
      <c r="P177" s="227"/>
      <c r="Q177" s="169"/>
    </row>
    <row r="178" spans="1:17" ht="12.75">
      <c r="A178" s="175"/>
      <c r="B178" s="214">
        <v>45</v>
      </c>
      <c r="C178" s="43" t="s">
        <v>221</v>
      </c>
      <c r="D178" s="41"/>
      <c r="E178" s="44"/>
      <c r="F178" s="44"/>
      <c r="G178" s="41"/>
      <c r="H178" s="44"/>
      <c r="I178" s="138"/>
      <c r="J178" s="41"/>
      <c r="K178" s="44"/>
      <c r="L178" s="44"/>
      <c r="M178" s="41"/>
      <c r="N178" s="44"/>
      <c r="O178" s="44"/>
      <c r="P178" s="226" t="s">
        <v>380</v>
      </c>
      <c r="Q178" s="168"/>
    </row>
    <row r="179" spans="1:17" ht="12.75">
      <c r="A179" s="176" t="s">
        <v>359</v>
      </c>
      <c r="B179" s="215"/>
      <c r="C179" s="45" t="s">
        <v>823</v>
      </c>
      <c r="D179" s="42"/>
      <c r="E179" s="46"/>
      <c r="F179" s="46"/>
      <c r="G179" s="42"/>
      <c r="H179" s="46"/>
      <c r="I179" s="140"/>
      <c r="J179" s="42"/>
      <c r="K179" s="46"/>
      <c r="L179" s="46"/>
      <c r="M179" s="42"/>
      <c r="N179" s="46"/>
      <c r="O179" s="46"/>
      <c r="P179" s="227"/>
      <c r="Q179" s="169"/>
    </row>
    <row r="180" spans="1:17" ht="12.75">
      <c r="A180" s="175"/>
      <c r="B180" s="214">
        <v>53</v>
      </c>
      <c r="C180" s="43" t="s">
        <v>695</v>
      </c>
      <c r="D180" s="41"/>
      <c r="E180" s="44"/>
      <c r="F180" s="44"/>
      <c r="G180" s="41"/>
      <c r="H180" s="44"/>
      <c r="I180" s="138"/>
      <c r="J180" s="41"/>
      <c r="K180" s="44"/>
      <c r="L180" s="138"/>
      <c r="M180" s="76"/>
      <c r="N180" s="76"/>
      <c r="O180" s="76"/>
      <c r="P180" s="226" t="s">
        <v>380</v>
      </c>
      <c r="Q180" s="170"/>
    </row>
    <row r="181" spans="1:17" ht="12.75">
      <c r="A181" s="176" t="s">
        <v>353</v>
      </c>
      <c r="B181" s="215"/>
      <c r="C181" s="45" t="s">
        <v>277</v>
      </c>
      <c r="D181" s="42"/>
      <c r="E181" s="46"/>
      <c r="F181" s="46"/>
      <c r="G181" s="42"/>
      <c r="H181" s="46"/>
      <c r="I181" s="140"/>
      <c r="J181" s="42"/>
      <c r="K181" s="46"/>
      <c r="L181" s="140"/>
      <c r="M181" s="46"/>
      <c r="N181" s="46"/>
      <c r="O181" s="46"/>
      <c r="P181" s="227"/>
      <c r="Q181" s="169"/>
    </row>
    <row r="182" spans="1:17" ht="12.75">
      <c r="A182" s="175"/>
      <c r="B182" s="214">
        <v>80</v>
      </c>
      <c r="C182" s="43" t="s">
        <v>223</v>
      </c>
      <c r="D182" s="41"/>
      <c r="E182" s="44"/>
      <c r="F182" s="44"/>
      <c r="G182" s="41"/>
      <c r="H182" s="44"/>
      <c r="I182" s="138"/>
      <c r="J182" s="41"/>
      <c r="K182" s="44"/>
      <c r="L182" s="138"/>
      <c r="M182" s="44"/>
      <c r="N182" s="44"/>
      <c r="O182" s="44"/>
      <c r="P182" s="226" t="s">
        <v>224</v>
      </c>
      <c r="Q182" s="170"/>
    </row>
    <row r="183" spans="1:17" ht="12.75">
      <c r="A183" s="176" t="s">
        <v>353</v>
      </c>
      <c r="B183" s="215"/>
      <c r="C183" s="45" t="s">
        <v>907</v>
      </c>
      <c r="D183" s="42"/>
      <c r="E183" s="46"/>
      <c r="F183" s="46"/>
      <c r="G183" s="42"/>
      <c r="H183" s="46"/>
      <c r="I183" s="140"/>
      <c r="J183" s="42"/>
      <c r="K183" s="46"/>
      <c r="L183" s="140"/>
      <c r="M183" s="46"/>
      <c r="N183" s="46"/>
      <c r="O183" s="46"/>
      <c r="P183" s="227"/>
      <c r="Q183" s="169"/>
    </row>
    <row r="184" spans="1:17" ht="12.75">
      <c r="A184" s="175"/>
      <c r="B184" s="214">
        <v>90</v>
      </c>
      <c r="C184" s="43" t="s">
        <v>225</v>
      </c>
      <c r="D184" s="41"/>
      <c r="E184" s="44"/>
      <c r="F184" s="44"/>
      <c r="G184" s="41"/>
      <c r="H184" s="44"/>
      <c r="I184" s="138"/>
      <c r="J184" s="41"/>
      <c r="K184" s="44"/>
      <c r="L184" s="138"/>
      <c r="M184" s="44"/>
      <c r="N184" s="44"/>
      <c r="O184" s="44"/>
      <c r="P184" s="226" t="s">
        <v>226</v>
      </c>
      <c r="Q184" s="170"/>
    </row>
    <row r="185" spans="1:17" ht="13.5" thickBot="1">
      <c r="A185" s="177" t="s">
        <v>352</v>
      </c>
      <c r="B185" s="235"/>
      <c r="C185" s="236" t="s">
        <v>277</v>
      </c>
      <c r="D185" s="178"/>
      <c r="E185" s="179"/>
      <c r="F185" s="179"/>
      <c r="G185" s="178"/>
      <c r="H185" s="179"/>
      <c r="I185" s="183"/>
      <c r="J185" s="178"/>
      <c r="K185" s="179"/>
      <c r="L185" s="183"/>
      <c r="M185" s="179"/>
      <c r="N185" s="179"/>
      <c r="O185" s="179"/>
      <c r="P185" s="229"/>
      <c r="Q185" s="171"/>
    </row>
    <row r="186" spans="1:17" ht="12.75">
      <c r="A186" s="162"/>
      <c r="B186" s="216"/>
      <c r="C186" s="163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182"/>
      <c r="Q186" s="75"/>
    </row>
    <row r="187" spans="1:17" ht="12.75">
      <c r="A187" s="162"/>
      <c r="B187" s="216"/>
      <c r="C187" s="163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182"/>
      <c r="Q187" s="75"/>
    </row>
    <row r="188" spans="1:17" ht="12.75">
      <c r="A188" s="162"/>
      <c r="B188" s="216"/>
      <c r="C188" s="163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182"/>
      <c r="Q188" s="75"/>
    </row>
    <row r="189" spans="1:17" ht="12.75">
      <c r="A189" s="162"/>
      <c r="B189" s="216"/>
      <c r="C189" s="163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182"/>
      <c r="Q189" s="75"/>
    </row>
    <row r="190" spans="1:17" ht="12.75">
      <c r="A190" s="162"/>
      <c r="B190" s="216"/>
      <c r="C190" s="163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182"/>
      <c r="Q190" s="75"/>
    </row>
    <row r="191" spans="1:17" ht="12.75">
      <c r="A191" s="162"/>
      <c r="B191" s="216"/>
      <c r="C191" s="163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182"/>
      <c r="Q191" s="75"/>
    </row>
    <row r="192" spans="1:17" ht="12.75">
      <c r="A192" s="162"/>
      <c r="B192" s="216"/>
      <c r="C192" s="163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182"/>
      <c r="Q192" s="75"/>
    </row>
    <row r="193" spans="1:17" ht="12.75">
      <c r="A193" s="162"/>
      <c r="B193" s="216"/>
      <c r="C193" s="163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182"/>
      <c r="Q193" s="75"/>
    </row>
    <row r="194" spans="1:17" ht="12.75">
      <c r="A194" s="162"/>
      <c r="B194" s="216"/>
      <c r="C194" s="163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182"/>
      <c r="Q194" s="75"/>
    </row>
    <row r="195" spans="1:17" ht="12.75">
      <c r="A195" s="162"/>
      <c r="B195" s="216"/>
      <c r="C195" s="163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182"/>
      <c r="Q195" s="75"/>
    </row>
    <row r="196" spans="1:17" ht="12.75">
      <c r="A196" s="162"/>
      <c r="B196" s="216"/>
      <c r="C196" s="163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182"/>
      <c r="Q196" s="75"/>
    </row>
    <row r="197" spans="1:17" ht="12.75">
      <c r="A197" s="162"/>
      <c r="B197" s="216"/>
      <c r="C197" s="163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182"/>
      <c r="Q197" s="75"/>
    </row>
    <row r="198" spans="1:17" ht="12.75">
      <c r="A198" s="162"/>
      <c r="B198" s="216"/>
      <c r="C198" s="163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166"/>
      <c r="Q198" s="75"/>
    </row>
    <row r="199" spans="1:17" ht="12.75">
      <c r="A199" s="162"/>
      <c r="B199" s="216"/>
      <c r="C199" s="163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166"/>
      <c r="Q199" s="75"/>
    </row>
    <row r="200" spans="1:17" ht="12.75">
      <c r="A200" s="162"/>
      <c r="B200" s="216"/>
      <c r="C200" s="163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166"/>
      <c r="Q200" s="75"/>
    </row>
    <row r="201" spans="1:17" ht="12.75">
      <c r="A201" s="162"/>
      <c r="B201" s="216"/>
      <c r="C201" s="163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166"/>
      <c r="Q201" s="75"/>
    </row>
    <row r="202" spans="1:17" ht="12.75">
      <c r="A202" s="162"/>
      <c r="B202" s="216"/>
      <c r="C202" s="163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166"/>
      <c r="Q202" s="75"/>
    </row>
    <row r="203" spans="1:17" ht="12.75">
      <c r="A203" s="162"/>
      <c r="B203" s="216"/>
      <c r="C203" s="163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166"/>
      <c r="Q203" s="75"/>
    </row>
    <row r="204" spans="1:17" ht="12.75">
      <c r="A204" s="162"/>
      <c r="B204" s="216"/>
      <c r="C204" s="163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166"/>
      <c r="Q204" s="75"/>
    </row>
    <row r="205" spans="1:17" ht="12.75">
      <c r="A205" s="162"/>
      <c r="B205" s="216"/>
      <c r="C205" s="163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166"/>
      <c r="Q205" s="75"/>
    </row>
    <row r="206" spans="1:17" ht="12.75">
      <c r="A206" s="162"/>
      <c r="B206" s="216"/>
      <c r="C206" s="163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166"/>
      <c r="Q206" s="75"/>
    </row>
    <row r="207" spans="1:17" ht="12.75">
      <c r="A207" s="162"/>
      <c r="B207" s="216"/>
      <c r="C207" s="163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166"/>
      <c r="Q207" s="75"/>
    </row>
    <row r="208" spans="1:17" ht="12.75">
      <c r="A208" s="162"/>
      <c r="B208" s="216"/>
      <c r="C208" s="163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166"/>
      <c r="Q208" s="75"/>
    </row>
    <row r="209" spans="1:17" ht="12.75">
      <c r="A209" s="162"/>
      <c r="B209" s="216"/>
      <c r="C209" s="163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166"/>
      <c r="Q209" s="75"/>
    </row>
    <row r="210" spans="1:17" ht="12.75">
      <c r="A210" s="162"/>
      <c r="B210" s="216"/>
      <c r="C210" s="163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166"/>
      <c r="Q210" s="75"/>
    </row>
    <row r="211" spans="1:17" ht="12.75">
      <c r="A211" s="162"/>
      <c r="B211" s="216"/>
      <c r="C211" s="163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166"/>
      <c r="Q211" s="75"/>
    </row>
    <row r="212" spans="1:17" ht="12.75">
      <c r="A212" s="162"/>
      <c r="B212" s="216"/>
      <c r="C212" s="163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166"/>
      <c r="Q212" s="75"/>
    </row>
    <row r="213" spans="1:17" ht="12.75">
      <c r="A213" s="162"/>
      <c r="B213" s="216"/>
      <c r="C213" s="163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166"/>
      <c r="Q213" s="75"/>
    </row>
    <row r="214" spans="1:17" ht="12.75">
      <c r="A214" s="162"/>
      <c r="B214" s="216"/>
      <c r="C214" s="163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166"/>
      <c r="Q214" s="75"/>
    </row>
    <row r="215" spans="1:17" ht="12.75">
      <c r="A215" s="162"/>
      <c r="B215" s="216"/>
      <c r="C215" s="163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166"/>
      <c r="Q215" s="75"/>
    </row>
    <row r="216" spans="1:17" ht="12.75">
      <c r="A216" s="162"/>
      <c r="B216" s="216"/>
      <c r="C216" s="163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166"/>
      <c r="Q216" s="75"/>
    </row>
    <row r="217" spans="1:17" ht="12.75">
      <c r="A217" s="162"/>
      <c r="B217" s="216"/>
      <c r="C217" s="163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166"/>
      <c r="Q217" s="75"/>
    </row>
    <row r="218" spans="1:17" ht="12.75">
      <c r="A218" s="162"/>
      <c r="B218" s="216"/>
      <c r="C218" s="163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166"/>
      <c r="Q218" s="75"/>
    </row>
    <row r="219" spans="1:17" ht="12.75">
      <c r="A219" s="162"/>
      <c r="B219" s="216"/>
      <c r="C219" s="163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166"/>
      <c r="Q219" s="75"/>
    </row>
    <row r="220" spans="1:17" ht="12.75">
      <c r="A220" s="162"/>
      <c r="B220" s="216"/>
      <c r="C220" s="163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166"/>
      <c r="Q220" s="75"/>
    </row>
    <row r="221" spans="1:17" ht="12.75">
      <c r="A221" s="162"/>
      <c r="B221" s="216"/>
      <c r="C221" s="163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166"/>
      <c r="Q221" s="75"/>
    </row>
    <row r="222" spans="1:17" ht="12.75">
      <c r="A222" s="162"/>
      <c r="B222" s="216"/>
      <c r="C222" s="163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166"/>
      <c r="Q222" s="75"/>
    </row>
    <row r="223" spans="1:17" ht="12.75">
      <c r="A223" s="162"/>
      <c r="B223" s="216"/>
      <c r="C223" s="163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166"/>
      <c r="Q223" s="75"/>
    </row>
    <row r="224" spans="1:17" ht="12.75">
      <c r="A224" s="162"/>
      <c r="B224" s="216"/>
      <c r="C224" s="163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166"/>
      <c r="Q224" s="75"/>
    </row>
    <row r="225" spans="1:17" ht="12.75">
      <c r="A225" s="162"/>
      <c r="B225" s="216"/>
      <c r="C225" s="163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166"/>
      <c r="Q225" s="75"/>
    </row>
    <row r="226" spans="1:17" ht="12.75">
      <c r="A226" s="162"/>
      <c r="B226" s="216"/>
      <c r="C226" s="163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166"/>
      <c r="Q226" s="75"/>
    </row>
    <row r="227" spans="1:17" ht="12.75">
      <c r="A227" s="162"/>
      <c r="B227" s="216"/>
      <c r="C227" s="163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166"/>
      <c r="Q227" s="75"/>
    </row>
    <row r="228" spans="1:17" ht="12.75">
      <c r="A228" s="162"/>
      <c r="B228" s="216"/>
      <c r="C228" s="163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166"/>
      <c r="Q228" s="75"/>
    </row>
    <row r="229" spans="1:17" ht="12.75">
      <c r="A229" s="162"/>
      <c r="B229" s="216"/>
      <c r="C229" s="163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166"/>
      <c r="Q229" s="75"/>
    </row>
    <row r="230" spans="1:17" ht="12.75">
      <c r="A230" s="162"/>
      <c r="B230" s="216"/>
      <c r="C230" s="163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166"/>
      <c r="Q230" s="75"/>
    </row>
    <row r="231" spans="1:17" ht="12.75">
      <c r="A231" s="162"/>
      <c r="B231" s="216"/>
      <c r="C231" s="163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166"/>
      <c r="Q231" s="75"/>
    </row>
    <row r="232" spans="1:17" ht="12.75">
      <c r="A232" s="162"/>
      <c r="B232" s="216"/>
      <c r="C232" s="163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166"/>
      <c r="Q232" s="75"/>
    </row>
    <row r="233" spans="1:17" ht="12.75">
      <c r="A233" s="162"/>
      <c r="B233" s="216"/>
      <c r="C233" s="163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166"/>
      <c r="Q233" s="75"/>
    </row>
    <row r="234" spans="1:17" ht="12.75">
      <c r="A234" s="162"/>
      <c r="B234" s="216"/>
      <c r="C234" s="163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166"/>
      <c r="Q234" s="75"/>
    </row>
    <row r="235" spans="1:17" ht="12.75">
      <c r="A235" s="162"/>
      <c r="B235" s="216"/>
      <c r="C235" s="163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166"/>
      <c r="Q235" s="75"/>
    </row>
    <row r="236" spans="1:17" ht="12.75">
      <c r="A236" s="162"/>
      <c r="B236" s="216"/>
      <c r="C236" s="163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166"/>
      <c r="Q236" s="75"/>
    </row>
    <row r="237" spans="1:17" ht="12.75">
      <c r="A237" s="162"/>
      <c r="B237" s="216"/>
      <c r="C237" s="163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166"/>
      <c r="Q237" s="75"/>
    </row>
    <row r="238" spans="1:17" ht="12.75">
      <c r="A238" s="162"/>
      <c r="B238" s="216"/>
      <c r="C238" s="163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166"/>
      <c r="Q238" s="75"/>
    </row>
    <row r="239" spans="1:17" ht="12.75">
      <c r="A239" s="162"/>
      <c r="B239" s="216"/>
      <c r="C239" s="163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166"/>
      <c r="Q239" s="75"/>
    </row>
    <row r="240" spans="1:17" ht="12.75">
      <c r="A240" s="162"/>
      <c r="B240" s="216"/>
      <c r="C240" s="163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166"/>
      <c r="Q240" s="75"/>
    </row>
    <row r="241" spans="1:17" ht="12.75">
      <c r="A241" s="162"/>
      <c r="B241" s="216"/>
      <c r="C241" s="163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166"/>
      <c r="Q241" s="75"/>
    </row>
    <row r="242" spans="1:17" ht="12.75">
      <c r="A242" s="162"/>
      <c r="B242" s="216"/>
      <c r="C242" s="163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166"/>
      <c r="Q242" s="75"/>
    </row>
    <row r="243" spans="1:17" ht="12.75">
      <c r="A243" s="162"/>
      <c r="B243" s="216"/>
      <c r="C243" s="163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166"/>
      <c r="Q243" s="75"/>
    </row>
    <row r="244" spans="1:17" ht="12.75">
      <c r="A244" s="162"/>
      <c r="B244" s="216"/>
      <c r="C244" s="163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166"/>
      <c r="Q244" s="75"/>
    </row>
    <row r="245" spans="1:17" ht="12.75">
      <c r="A245" s="162"/>
      <c r="B245" s="216"/>
      <c r="C245" s="163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166"/>
      <c r="Q245" s="75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horizontalDpi="600" verticalDpi="600" orientation="landscape" paperSize="9" r:id="rId1"/>
  <rowBreaks count="4" manualBreakCount="4">
    <brk id="45" max="255" man="1"/>
    <brk id="89" max="255" man="1"/>
    <brk id="133" max="255" man="1"/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281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8"/>
    </row>
    <row r="2" ht="15.75">
      <c r="E2" s="1" t="str">
        <f>Startlist!$F2</f>
        <v>Läänemaa rahvaralli 2019 U.Aava karikale</v>
      </c>
    </row>
    <row r="3" ht="15">
      <c r="E3" s="18" t="str">
        <f>Startlist!$F3</f>
        <v>21.09.2019</v>
      </c>
    </row>
    <row r="4" spans="1:5" ht="15.75">
      <c r="A4" s="10" t="s">
        <v>332</v>
      </c>
      <c r="E4" s="18" t="str">
        <f>Startlist!$F7</f>
        <v>Nõva</v>
      </c>
    </row>
    <row r="5" spans="1:9" ht="12.75">
      <c r="A5" s="64" t="s">
        <v>315</v>
      </c>
      <c r="B5" s="65" t="s">
        <v>306</v>
      </c>
      <c r="C5" s="66" t="s">
        <v>307</v>
      </c>
      <c r="D5" s="67" t="s">
        <v>308</v>
      </c>
      <c r="E5" s="67" t="s">
        <v>310</v>
      </c>
      <c r="F5" s="66" t="s">
        <v>318</v>
      </c>
      <c r="G5" s="66" t="s">
        <v>319</v>
      </c>
      <c r="H5" s="68" t="s">
        <v>316</v>
      </c>
      <c r="I5" s="69" t="s">
        <v>317</v>
      </c>
    </row>
    <row r="6" spans="1:11" ht="14.25" customHeight="1">
      <c r="A6" s="91" t="s">
        <v>969</v>
      </c>
      <c r="B6" s="79" t="s">
        <v>354</v>
      </c>
      <c r="C6" s="80" t="s">
        <v>633</v>
      </c>
      <c r="D6" s="80" t="s">
        <v>634</v>
      </c>
      <c r="E6" s="80" t="s">
        <v>570</v>
      </c>
      <c r="F6" s="81" t="s">
        <v>628</v>
      </c>
      <c r="G6" s="81" t="s">
        <v>1314</v>
      </c>
      <c r="H6" s="82" t="s">
        <v>1315</v>
      </c>
      <c r="I6" s="92" t="s">
        <v>1315</v>
      </c>
      <c r="J6" s="62"/>
      <c r="K6" s="15"/>
    </row>
    <row r="7" spans="1:11" ht="14.25" customHeight="1">
      <c r="A7" s="91" t="s">
        <v>1316</v>
      </c>
      <c r="B7" s="79" t="s">
        <v>360</v>
      </c>
      <c r="C7" s="80" t="s">
        <v>802</v>
      </c>
      <c r="D7" s="80" t="s">
        <v>803</v>
      </c>
      <c r="E7" s="80" t="s">
        <v>658</v>
      </c>
      <c r="F7" s="81" t="s">
        <v>628</v>
      </c>
      <c r="G7" s="81" t="s">
        <v>1317</v>
      </c>
      <c r="H7" s="82" t="s">
        <v>1318</v>
      </c>
      <c r="I7" s="92" t="s">
        <v>1318</v>
      </c>
      <c r="J7" s="62"/>
      <c r="K7" s="15"/>
    </row>
    <row r="8" spans="1:11" ht="14.25" customHeight="1">
      <c r="A8" s="91" t="s">
        <v>1633</v>
      </c>
      <c r="B8" s="79" t="s">
        <v>352</v>
      </c>
      <c r="C8" s="80" t="s">
        <v>555</v>
      </c>
      <c r="D8" s="80" t="s">
        <v>271</v>
      </c>
      <c r="E8" s="80" t="s">
        <v>556</v>
      </c>
      <c r="F8" s="81" t="s">
        <v>1634</v>
      </c>
      <c r="G8" s="81" t="s">
        <v>1635</v>
      </c>
      <c r="H8" s="82" t="s">
        <v>1636</v>
      </c>
      <c r="I8" s="92" t="s">
        <v>1636</v>
      </c>
      <c r="J8" s="62"/>
      <c r="K8" s="15"/>
    </row>
    <row r="9" spans="1:11" ht="14.25" customHeight="1">
      <c r="A9" s="91" t="s">
        <v>1917</v>
      </c>
      <c r="B9" s="79" t="s">
        <v>348</v>
      </c>
      <c r="C9" s="80" t="s">
        <v>571</v>
      </c>
      <c r="D9" s="80" t="s">
        <v>655</v>
      </c>
      <c r="E9" s="80" t="s">
        <v>562</v>
      </c>
      <c r="F9" s="81" t="s">
        <v>1918</v>
      </c>
      <c r="G9" s="81" t="s">
        <v>1919</v>
      </c>
      <c r="H9" s="82" t="s">
        <v>1920</v>
      </c>
      <c r="I9" s="92" t="s">
        <v>1920</v>
      </c>
      <c r="J9" s="62"/>
      <c r="K9" s="15"/>
    </row>
    <row r="10" spans="1:11" ht="14.25" customHeight="1">
      <c r="A10" s="91" t="s">
        <v>1637</v>
      </c>
      <c r="B10" s="79" t="s">
        <v>353</v>
      </c>
      <c r="C10" s="80" t="s">
        <v>651</v>
      </c>
      <c r="D10" s="80" t="s">
        <v>557</v>
      </c>
      <c r="E10" s="80" t="s">
        <v>828</v>
      </c>
      <c r="F10" s="81" t="s">
        <v>1638</v>
      </c>
      <c r="G10" s="81" t="s">
        <v>1639</v>
      </c>
      <c r="H10" s="82" t="s">
        <v>1640</v>
      </c>
      <c r="I10" s="92" t="s">
        <v>1640</v>
      </c>
      <c r="J10" s="62"/>
      <c r="K10" s="15"/>
    </row>
    <row r="11" spans="1:11" ht="14.25" customHeight="1">
      <c r="A11" s="91" t="s">
        <v>1319</v>
      </c>
      <c r="B11" s="79" t="s">
        <v>356</v>
      </c>
      <c r="C11" s="80" t="s">
        <v>965</v>
      </c>
      <c r="D11" s="80" t="s">
        <v>966</v>
      </c>
      <c r="E11" s="80" t="s">
        <v>967</v>
      </c>
      <c r="F11" s="81" t="s">
        <v>1320</v>
      </c>
      <c r="G11" s="81" t="s">
        <v>480</v>
      </c>
      <c r="H11" s="82" t="s">
        <v>377</v>
      </c>
      <c r="I11" s="92" t="s">
        <v>377</v>
      </c>
      <c r="J11" s="62"/>
      <c r="K11" s="15"/>
    </row>
    <row r="12" spans="1:11" ht="14.25" customHeight="1">
      <c r="A12" s="91"/>
      <c r="B12" s="79"/>
      <c r="C12" s="80"/>
      <c r="D12" s="80"/>
      <c r="E12" s="80"/>
      <c r="F12" s="81"/>
      <c r="G12" s="81"/>
      <c r="H12" s="82"/>
      <c r="I12" s="92"/>
      <c r="J12" s="62"/>
      <c r="K12" s="15"/>
    </row>
    <row r="13" spans="1:11" ht="14.25" customHeight="1">
      <c r="A13" s="91"/>
      <c r="B13" s="79"/>
      <c r="C13" s="80"/>
      <c r="D13" s="80"/>
      <c r="E13" s="80"/>
      <c r="F13" s="81"/>
      <c r="G13" s="81"/>
      <c r="H13" s="82"/>
      <c r="I13" s="92"/>
      <c r="J13" s="62"/>
      <c r="K13" s="15"/>
    </row>
    <row r="14" spans="1:11" ht="14.25" customHeight="1">
      <c r="A14" s="91"/>
      <c r="B14" s="79"/>
      <c r="C14" s="80"/>
      <c r="D14" s="80"/>
      <c r="E14" s="80"/>
      <c r="F14" s="81"/>
      <c r="G14" s="81"/>
      <c r="H14" s="82"/>
      <c r="I14" s="92"/>
      <c r="J14" s="62"/>
      <c r="K14" s="15"/>
    </row>
    <row r="15" spans="1:11" ht="14.25" customHeight="1">
      <c r="A15" s="91"/>
      <c r="B15" s="79"/>
      <c r="C15" s="80"/>
      <c r="D15" s="80"/>
      <c r="E15" s="80"/>
      <c r="F15" s="81"/>
      <c r="G15" s="81"/>
      <c r="H15" s="82"/>
      <c r="I15" s="92"/>
      <c r="J15" s="62"/>
      <c r="K15" s="15"/>
    </row>
    <row r="16" spans="1:11" ht="14.25" customHeight="1">
      <c r="A16" s="91"/>
      <c r="B16" s="79"/>
      <c r="C16" s="80"/>
      <c r="D16" s="80"/>
      <c r="E16" s="80"/>
      <c r="F16" s="81"/>
      <c r="G16" s="81"/>
      <c r="H16" s="82"/>
      <c r="I16" s="92"/>
      <c r="J16" s="62"/>
      <c r="K16" s="15"/>
    </row>
    <row r="17" spans="1:11" ht="14.25" customHeight="1">
      <c r="A17" s="91"/>
      <c r="B17" s="79"/>
      <c r="C17" s="80"/>
      <c r="D17" s="80"/>
      <c r="E17" s="80"/>
      <c r="F17" s="81"/>
      <c r="G17" s="81"/>
      <c r="H17" s="82"/>
      <c r="I17" s="92"/>
      <c r="J17" s="62"/>
      <c r="K17" s="15"/>
    </row>
    <row r="18" spans="1:11" ht="14.25" customHeight="1">
      <c r="A18" s="91"/>
      <c r="B18" s="79"/>
      <c r="C18" s="80"/>
      <c r="D18" s="80"/>
      <c r="E18" s="80"/>
      <c r="F18" s="81"/>
      <c r="G18" s="81"/>
      <c r="H18" s="82"/>
      <c r="I18" s="92"/>
      <c r="J18" s="62"/>
      <c r="K18" s="15"/>
    </row>
    <row r="19" spans="1:11" ht="14.25" customHeight="1">
      <c r="A19" s="91"/>
      <c r="B19" s="79"/>
      <c r="C19" s="80"/>
      <c r="D19" s="80"/>
      <c r="E19" s="80"/>
      <c r="F19" s="81"/>
      <c r="G19" s="81"/>
      <c r="H19" s="82"/>
      <c r="I19" s="92"/>
      <c r="J19" s="62"/>
      <c r="K19" s="15"/>
    </row>
    <row r="20" spans="1:11" ht="14.25" customHeight="1">
      <c r="A20" s="91"/>
      <c r="B20" s="79"/>
      <c r="C20" s="80"/>
      <c r="D20" s="80"/>
      <c r="E20" s="80"/>
      <c r="F20" s="81"/>
      <c r="G20" s="81"/>
      <c r="H20" s="82"/>
      <c r="I20" s="92"/>
      <c r="J20" s="62"/>
      <c r="K20" s="15"/>
    </row>
    <row r="21" spans="1:11" ht="14.25" customHeight="1">
      <c r="A21" s="91"/>
      <c r="B21" s="79"/>
      <c r="C21" s="80"/>
      <c r="D21" s="80"/>
      <c r="E21" s="80"/>
      <c r="F21" s="81"/>
      <c r="G21" s="81"/>
      <c r="H21" s="82"/>
      <c r="I21" s="92"/>
      <c r="J21" s="62"/>
      <c r="K21" s="15"/>
    </row>
    <row r="22" spans="1:11" ht="14.25" customHeight="1">
      <c r="A22" s="91"/>
      <c r="B22" s="79"/>
      <c r="C22" s="80"/>
      <c r="D22" s="80"/>
      <c r="E22" s="80"/>
      <c r="F22" s="81"/>
      <c r="G22" s="81"/>
      <c r="H22" s="82"/>
      <c r="I22" s="92"/>
      <c r="J22" s="62"/>
      <c r="K22" s="15"/>
    </row>
    <row r="23" spans="1:11" ht="14.25" customHeight="1">
      <c r="A23" s="91"/>
      <c r="B23" s="79"/>
      <c r="C23" s="80"/>
      <c r="D23" s="80"/>
      <c r="E23" s="80"/>
      <c r="F23" s="81"/>
      <c r="G23" s="81"/>
      <c r="H23" s="82"/>
      <c r="I23" s="92"/>
      <c r="J23" s="62"/>
      <c r="K23" s="15"/>
    </row>
    <row r="24" spans="1:11" ht="14.25" customHeight="1">
      <c r="A24" s="91"/>
      <c r="B24" s="79"/>
      <c r="C24" s="80"/>
      <c r="D24" s="80"/>
      <c r="E24" s="80"/>
      <c r="F24" s="81"/>
      <c r="G24" s="81"/>
      <c r="H24" s="82"/>
      <c r="I24" s="92"/>
      <c r="J24" s="62"/>
      <c r="K24" s="15"/>
    </row>
    <row r="25" spans="1:11" ht="14.25" customHeight="1">
      <c r="A25" s="91"/>
      <c r="B25" s="79"/>
      <c r="C25" s="80"/>
      <c r="D25" s="80"/>
      <c r="E25" s="80"/>
      <c r="F25" s="81"/>
      <c r="G25" s="81"/>
      <c r="H25" s="82"/>
      <c r="I25" s="92"/>
      <c r="J25" s="62"/>
      <c r="K25" s="15"/>
    </row>
    <row r="26" spans="1:11" ht="14.25" customHeight="1">
      <c r="A26" s="91"/>
      <c r="B26" s="79"/>
      <c r="C26" s="80"/>
      <c r="D26" s="80"/>
      <c r="E26" s="80"/>
      <c r="F26" s="81"/>
      <c r="G26" s="81"/>
      <c r="H26" s="82"/>
      <c r="I26" s="92"/>
      <c r="J26" s="62"/>
      <c r="K26" s="15"/>
    </row>
    <row r="27" spans="1:11" ht="14.25" customHeight="1">
      <c r="A27" s="91"/>
      <c r="B27" s="79"/>
      <c r="C27" s="80"/>
      <c r="D27" s="80"/>
      <c r="E27" s="80"/>
      <c r="F27" s="81"/>
      <c r="G27" s="81"/>
      <c r="H27" s="82"/>
      <c r="I27" s="92"/>
      <c r="J27" s="62"/>
      <c r="K27" s="15"/>
    </row>
    <row r="28" spans="1:11" ht="14.25" customHeight="1">
      <c r="A28" s="91"/>
      <c r="B28" s="79"/>
      <c r="C28" s="80"/>
      <c r="D28" s="80"/>
      <c r="E28" s="80"/>
      <c r="F28" s="81"/>
      <c r="G28" s="81"/>
      <c r="H28" s="82"/>
      <c r="I28" s="92"/>
      <c r="J28" s="62"/>
      <c r="K28" s="15"/>
    </row>
    <row r="29" spans="1:11" ht="14.25" customHeight="1">
      <c r="A29" s="91"/>
      <c r="B29" s="79"/>
      <c r="C29" s="80"/>
      <c r="D29" s="80"/>
      <c r="E29" s="80"/>
      <c r="F29" s="81"/>
      <c r="G29" s="81"/>
      <c r="H29" s="82"/>
      <c r="I29" s="92"/>
      <c r="J29" s="62"/>
      <c r="K29" s="15"/>
    </row>
    <row r="30" spans="1:11" ht="14.25" customHeight="1">
      <c r="A30" s="91"/>
      <c r="B30" s="79"/>
      <c r="C30" s="80"/>
      <c r="D30" s="80"/>
      <c r="E30" s="80"/>
      <c r="F30" s="81"/>
      <c r="G30" s="81"/>
      <c r="H30" s="82"/>
      <c r="I30" s="92"/>
      <c r="J30" s="62"/>
      <c r="K30" s="15"/>
    </row>
    <row r="31" spans="1:11" ht="14.25" customHeight="1">
      <c r="A31" s="91"/>
      <c r="B31" s="79"/>
      <c r="C31" s="80"/>
      <c r="D31" s="80"/>
      <c r="E31" s="80"/>
      <c r="F31" s="81"/>
      <c r="G31" s="81"/>
      <c r="H31" s="82"/>
      <c r="I31" s="92"/>
      <c r="J31" s="62"/>
      <c r="K31" s="15"/>
    </row>
    <row r="32" spans="1:11" ht="14.25" customHeight="1">
      <c r="A32" s="91"/>
      <c r="B32" s="79"/>
      <c r="C32" s="80"/>
      <c r="D32" s="80"/>
      <c r="E32" s="80"/>
      <c r="F32" s="81"/>
      <c r="G32" s="81"/>
      <c r="H32" s="82"/>
      <c r="I32" s="92"/>
      <c r="J32" s="62"/>
      <c r="K32" s="15"/>
    </row>
    <row r="33" spans="1:11" ht="14.25" customHeight="1">
      <c r="A33" s="91"/>
      <c r="B33" s="79"/>
      <c r="C33" s="80"/>
      <c r="D33" s="80"/>
      <c r="E33" s="80"/>
      <c r="F33" s="81"/>
      <c r="G33" s="81"/>
      <c r="H33" s="82"/>
      <c r="I33" s="92"/>
      <c r="J33" s="62"/>
      <c r="K33" s="15"/>
    </row>
    <row r="34" spans="1:11" ht="14.25" customHeight="1">
      <c r="A34" s="91"/>
      <c r="B34" s="79"/>
      <c r="C34" s="80"/>
      <c r="D34" s="80"/>
      <c r="E34" s="80"/>
      <c r="F34" s="81"/>
      <c r="G34" s="81"/>
      <c r="H34" s="82"/>
      <c r="I34" s="92"/>
      <c r="J34" s="62"/>
      <c r="K34" s="15"/>
    </row>
    <row r="35" spans="1:11" ht="14.25" customHeight="1">
      <c r="A35" s="91"/>
      <c r="B35" s="79"/>
      <c r="C35" s="80"/>
      <c r="D35" s="80"/>
      <c r="E35" s="80"/>
      <c r="F35" s="81"/>
      <c r="G35" s="81"/>
      <c r="H35" s="82"/>
      <c r="I35" s="92"/>
      <c r="J35" s="62"/>
      <c r="K35" s="15"/>
    </row>
    <row r="36" spans="1:11" ht="14.25" customHeight="1">
      <c r="A36" s="91"/>
      <c r="B36" s="79"/>
      <c r="C36" s="80"/>
      <c r="D36" s="80"/>
      <c r="E36" s="80"/>
      <c r="F36" s="81"/>
      <c r="G36" s="81"/>
      <c r="H36" s="82"/>
      <c r="I36" s="92"/>
      <c r="J36" s="62"/>
      <c r="K36" s="15"/>
    </row>
    <row r="37" spans="1:11" ht="14.25" customHeight="1">
      <c r="A37" s="91"/>
      <c r="B37" s="79"/>
      <c r="C37" s="80"/>
      <c r="D37" s="80"/>
      <c r="E37" s="80"/>
      <c r="F37" s="81"/>
      <c r="G37" s="81"/>
      <c r="H37" s="82"/>
      <c r="I37" s="92"/>
      <c r="J37" s="62"/>
      <c r="K37" s="15"/>
    </row>
    <row r="38" spans="1:11" ht="14.25" customHeight="1">
      <c r="A38" s="91"/>
      <c r="B38" s="79"/>
      <c r="C38" s="80"/>
      <c r="D38" s="80"/>
      <c r="E38" s="80"/>
      <c r="F38" s="81"/>
      <c r="G38" s="81"/>
      <c r="H38" s="82"/>
      <c r="I38" s="92"/>
      <c r="J38" s="62"/>
      <c r="K38" s="15"/>
    </row>
    <row r="39" spans="1:11" ht="14.25" customHeight="1">
      <c r="A39" s="91"/>
      <c r="B39" s="79"/>
      <c r="C39" s="80"/>
      <c r="D39" s="80"/>
      <c r="E39" s="80"/>
      <c r="F39" s="81"/>
      <c r="G39" s="81"/>
      <c r="H39" s="82"/>
      <c r="I39" s="92"/>
      <c r="J39" s="62"/>
      <c r="K39" s="15"/>
    </row>
    <row r="40" spans="1:11" ht="14.25" customHeight="1">
      <c r="A40" s="91"/>
      <c r="B40" s="79"/>
      <c r="C40" s="80"/>
      <c r="D40" s="80"/>
      <c r="E40" s="80"/>
      <c r="F40" s="81"/>
      <c r="G40" s="81"/>
      <c r="H40" s="82"/>
      <c r="I40" s="92"/>
      <c r="J40" s="62"/>
      <c r="K40" s="15"/>
    </row>
    <row r="41" spans="1:11" ht="14.25" customHeight="1">
      <c r="A41" s="91"/>
      <c r="B41" s="79"/>
      <c r="C41" s="80"/>
      <c r="D41" s="80"/>
      <c r="E41" s="80"/>
      <c r="F41" s="81"/>
      <c r="G41" s="81"/>
      <c r="H41" s="82"/>
      <c r="I41" s="92"/>
      <c r="J41" s="62"/>
      <c r="K41" s="15"/>
    </row>
    <row r="42" spans="1:11" ht="14.25" customHeight="1">
      <c r="A42" s="91"/>
      <c r="B42" s="79"/>
      <c r="C42" s="80"/>
      <c r="D42" s="80"/>
      <c r="E42" s="80"/>
      <c r="F42" s="81"/>
      <c r="G42" s="81"/>
      <c r="H42" s="82"/>
      <c r="I42" s="92"/>
      <c r="J42" s="62"/>
      <c r="K42" s="15"/>
    </row>
    <row r="43" spans="1:11" ht="14.25" customHeight="1">
      <c r="A43" s="91"/>
      <c r="B43" s="79"/>
      <c r="C43" s="80"/>
      <c r="D43" s="80"/>
      <c r="E43" s="80"/>
      <c r="F43" s="81"/>
      <c r="G43" s="81"/>
      <c r="H43" s="82"/>
      <c r="I43" s="92"/>
      <c r="J43" s="62"/>
      <c r="K43" s="15"/>
    </row>
    <row r="44" spans="1:11" ht="14.25" customHeight="1">
      <c r="A44" s="91"/>
      <c r="B44" s="79"/>
      <c r="C44" s="80"/>
      <c r="D44" s="80"/>
      <c r="E44" s="80"/>
      <c r="F44" s="81"/>
      <c r="G44" s="81"/>
      <c r="H44" s="82"/>
      <c r="I44" s="92"/>
      <c r="J44" s="62"/>
      <c r="K44" s="15"/>
    </row>
    <row r="45" spans="1:11" ht="14.25" customHeight="1">
      <c r="A45" s="91"/>
      <c r="B45" s="79"/>
      <c r="C45" s="80"/>
      <c r="D45" s="80"/>
      <c r="E45" s="80"/>
      <c r="F45" s="81"/>
      <c r="G45" s="81"/>
      <c r="H45" s="82"/>
      <c r="I45" s="92"/>
      <c r="J45" s="62"/>
      <c r="K45" s="15"/>
    </row>
    <row r="46" spans="1:11" ht="14.25" customHeight="1">
      <c r="A46" s="91"/>
      <c r="B46" s="79"/>
      <c r="C46" s="80"/>
      <c r="D46" s="80"/>
      <c r="E46" s="80"/>
      <c r="F46" s="81"/>
      <c r="G46" s="81"/>
      <c r="H46" s="82"/>
      <c r="I46" s="92"/>
      <c r="J46" s="62"/>
      <c r="K46" s="15"/>
    </row>
    <row r="47" spans="1:11" ht="14.25" customHeight="1">
      <c r="A47" s="91"/>
      <c r="B47" s="79"/>
      <c r="C47" s="80"/>
      <c r="D47" s="80"/>
      <c r="E47" s="80"/>
      <c r="F47" s="81"/>
      <c r="G47" s="81"/>
      <c r="H47" s="82"/>
      <c r="I47" s="92"/>
      <c r="J47" s="62"/>
      <c r="K47" s="15"/>
    </row>
    <row r="48" spans="1:11" ht="14.25" customHeight="1">
      <c r="A48" s="91"/>
      <c r="B48" s="79"/>
      <c r="C48" s="80"/>
      <c r="D48" s="80"/>
      <c r="E48" s="80"/>
      <c r="F48" s="81"/>
      <c r="G48" s="81"/>
      <c r="H48" s="82"/>
      <c r="I48" s="92"/>
      <c r="J48" s="62"/>
      <c r="K48" s="15"/>
    </row>
    <row r="49" spans="1:11" ht="14.25" customHeight="1">
      <c r="A49" s="91"/>
      <c r="B49" s="79"/>
      <c r="C49" s="80"/>
      <c r="D49" s="80"/>
      <c r="E49" s="80"/>
      <c r="F49" s="81"/>
      <c r="G49" s="81"/>
      <c r="H49" s="82"/>
      <c r="I49" s="92"/>
      <c r="J49" s="62"/>
      <c r="K49" s="15"/>
    </row>
    <row r="50" spans="1:11" ht="14.25" customHeight="1">
      <c r="A50" s="91"/>
      <c r="B50" s="79"/>
      <c r="C50" s="80"/>
      <c r="D50" s="80"/>
      <c r="E50" s="80"/>
      <c r="F50" s="81"/>
      <c r="G50" s="81"/>
      <c r="H50" s="82"/>
      <c r="I50" s="92"/>
      <c r="J50" s="62"/>
      <c r="K50" s="15"/>
    </row>
    <row r="51" spans="1:11" ht="14.25" customHeight="1">
      <c r="A51" s="91"/>
      <c r="B51" s="79"/>
      <c r="C51" s="80"/>
      <c r="D51" s="80"/>
      <c r="E51" s="80"/>
      <c r="F51" s="81"/>
      <c r="G51" s="81"/>
      <c r="H51" s="82"/>
      <c r="I51" s="92"/>
      <c r="J51" s="62"/>
      <c r="K51" s="15"/>
    </row>
    <row r="52" spans="1:11" ht="14.25" customHeight="1">
      <c r="A52" s="91"/>
      <c r="B52" s="79"/>
      <c r="C52" s="80"/>
      <c r="D52" s="80"/>
      <c r="E52" s="80"/>
      <c r="F52" s="81"/>
      <c r="G52" s="81"/>
      <c r="H52" s="82"/>
      <c r="I52" s="92"/>
      <c r="J52" s="62"/>
      <c r="K52" s="15"/>
    </row>
    <row r="53" spans="1:11" ht="14.25" customHeight="1">
      <c r="A53" s="91"/>
      <c r="B53" s="79"/>
      <c r="C53" s="80"/>
      <c r="D53" s="80"/>
      <c r="E53" s="80"/>
      <c r="F53" s="81"/>
      <c r="G53" s="81"/>
      <c r="H53" s="82"/>
      <c r="I53" s="92"/>
      <c r="J53" s="62"/>
      <c r="K53" s="15"/>
    </row>
    <row r="54" spans="1:11" ht="14.25" customHeight="1">
      <c r="A54" s="91"/>
      <c r="B54" s="79"/>
      <c r="C54" s="80"/>
      <c r="D54" s="80"/>
      <c r="E54" s="80"/>
      <c r="F54" s="81"/>
      <c r="G54" s="81"/>
      <c r="H54" s="82"/>
      <c r="I54" s="92"/>
      <c r="J54" s="62"/>
      <c r="K54" s="15"/>
    </row>
    <row r="55" spans="1:11" ht="14.25" customHeight="1">
      <c r="A55" s="91"/>
      <c r="B55" s="79"/>
      <c r="C55" s="80"/>
      <c r="D55" s="80"/>
      <c r="E55" s="80"/>
      <c r="F55" s="81"/>
      <c r="G55" s="81"/>
      <c r="H55" s="82"/>
      <c r="I55" s="92"/>
      <c r="J55" s="62"/>
      <c r="K55" s="15"/>
    </row>
    <row r="56" spans="1:11" ht="14.25" customHeight="1">
      <c r="A56" s="91"/>
      <c r="B56" s="79"/>
      <c r="C56" s="80"/>
      <c r="D56" s="80"/>
      <c r="E56" s="80"/>
      <c r="F56" s="81"/>
      <c r="G56" s="81"/>
      <c r="H56" s="82"/>
      <c r="I56" s="92"/>
      <c r="J56" s="62"/>
      <c r="K56" s="15"/>
    </row>
    <row r="57" spans="1:11" ht="14.25" customHeight="1">
      <c r="A57" s="91"/>
      <c r="B57" s="79"/>
      <c r="C57" s="80"/>
      <c r="D57" s="80"/>
      <c r="E57" s="80"/>
      <c r="F57" s="81"/>
      <c r="G57" s="81"/>
      <c r="H57" s="82"/>
      <c r="I57" s="92"/>
      <c r="J57" s="62"/>
      <c r="K57" s="15"/>
    </row>
    <row r="58" spans="1:11" ht="14.25" customHeight="1">
      <c r="A58" s="91"/>
      <c r="B58" s="79"/>
      <c r="C58" s="80"/>
      <c r="D58" s="80"/>
      <c r="E58" s="80"/>
      <c r="F58" s="81"/>
      <c r="G58" s="81"/>
      <c r="H58" s="82"/>
      <c r="I58" s="92"/>
      <c r="J58" s="62"/>
      <c r="K58" s="15"/>
    </row>
    <row r="59" spans="1:11" ht="14.25" customHeight="1">
      <c r="A59" s="91"/>
      <c r="B59" s="79"/>
      <c r="C59" s="80"/>
      <c r="D59" s="80"/>
      <c r="E59" s="80"/>
      <c r="F59" s="81"/>
      <c r="G59" s="81"/>
      <c r="H59" s="82"/>
      <c r="I59" s="92"/>
      <c r="J59" s="62"/>
      <c r="K59" s="15"/>
    </row>
    <row r="60" spans="1:11" ht="14.25" customHeight="1">
      <c r="A60" s="91"/>
      <c r="B60" s="79"/>
      <c r="C60" s="80"/>
      <c r="D60" s="80"/>
      <c r="E60" s="80"/>
      <c r="F60" s="81"/>
      <c r="G60" s="81"/>
      <c r="H60" s="82"/>
      <c r="I60" s="92"/>
      <c r="J60" s="62"/>
      <c r="K60" s="15"/>
    </row>
    <row r="61" spans="1:11" ht="14.25" customHeight="1">
      <c r="A61" s="91"/>
      <c r="B61" s="79"/>
      <c r="C61" s="80"/>
      <c r="D61" s="80"/>
      <c r="E61" s="80"/>
      <c r="F61" s="81"/>
      <c r="G61" s="81"/>
      <c r="H61" s="82"/>
      <c r="I61" s="92"/>
      <c r="J61" s="62"/>
      <c r="K61" s="15"/>
    </row>
    <row r="62" spans="1:11" ht="14.25" customHeight="1">
      <c r="A62" s="91"/>
      <c r="B62" s="79"/>
      <c r="C62" s="80"/>
      <c r="D62" s="80"/>
      <c r="E62" s="80"/>
      <c r="F62" s="81"/>
      <c r="G62" s="81"/>
      <c r="H62" s="82"/>
      <c r="I62" s="92"/>
      <c r="J62" s="62"/>
      <c r="K62" s="15"/>
    </row>
    <row r="63" spans="1:11" ht="14.25" customHeight="1">
      <c r="A63" s="91"/>
      <c r="B63" s="79"/>
      <c r="C63" s="80"/>
      <c r="D63" s="80"/>
      <c r="E63" s="80"/>
      <c r="F63" s="81"/>
      <c r="G63" s="81"/>
      <c r="H63" s="82"/>
      <c r="I63" s="92"/>
      <c r="J63" s="62"/>
      <c r="K63" s="15"/>
    </row>
    <row r="64" spans="1:11" ht="14.25" customHeight="1">
      <c r="A64" s="91"/>
      <c r="B64" s="79"/>
      <c r="C64" s="80"/>
      <c r="D64" s="80"/>
      <c r="E64" s="80"/>
      <c r="F64" s="81"/>
      <c r="G64" s="81"/>
      <c r="H64" s="82"/>
      <c r="I64" s="92"/>
      <c r="J64" s="62"/>
      <c r="K64" s="15"/>
    </row>
    <row r="65" spans="1:11" ht="14.25" customHeight="1">
      <c r="A65" s="91"/>
      <c r="B65" s="79"/>
      <c r="C65" s="80"/>
      <c r="D65" s="80"/>
      <c r="E65" s="80"/>
      <c r="F65" s="81"/>
      <c r="G65" s="81"/>
      <c r="H65" s="82"/>
      <c r="I65" s="92"/>
      <c r="J65" s="62"/>
      <c r="K65" s="15"/>
    </row>
    <row r="66" spans="1:11" ht="14.25" customHeight="1">
      <c r="A66" s="91"/>
      <c r="B66" s="79"/>
      <c r="C66" s="80"/>
      <c r="D66" s="80"/>
      <c r="E66" s="80"/>
      <c r="F66" s="81"/>
      <c r="G66" s="81"/>
      <c r="H66" s="82"/>
      <c r="I66" s="92"/>
      <c r="J66" s="62"/>
      <c r="K66" s="15"/>
    </row>
    <row r="67" spans="1:11" ht="14.25" customHeight="1">
      <c r="A67" s="91"/>
      <c r="B67" s="79"/>
      <c r="C67" s="80"/>
      <c r="D67" s="80"/>
      <c r="E67" s="80"/>
      <c r="F67" s="81"/>
      <c r="G67" s="81"/>
      <c r="H67" s="82"/>
      <c r="I67" s="92"/>
      <c r="J67" s="62"/>
      <c r="K67" s="15"/>
    </row>
    <row r="68" spans="1:11" ht="14.25" customHeight="1">
      <c r="A68" s="91"/>
      <c r="B68" s="79"/>
      <c r="C68" s="80"/>
      <c r="D68" s="80"/>
      <c r="E68" s="80"/>
      <c r="F68" s="81"/>
      <c r="G68" s="81"/>
      <c r="H68" s="82"/>
      <c r="I68" s="92"/>
      <c r="J68" s="62"/>
      <c r="K68" s="15"/>
    </row>
    <row r="69" spans="1:11" ht="14.25" customHeight="1">
      <c r="A69" s="91"/>
      <c r="B69" s="79"/>
      <c r="C69" s="80"/>
      <c r="D69" s="80"/>
      <c r="E69" s="80"/>
      <c r="F69" s="81"/>
      <c r="G69" s="81"/>
      <c r="H69" s="82"/>
      <c r="I69" s="92"/>
      <c r="J69" s="62"/>
      <c r="K69" s="15"/>
    </row>
    <row r="70" spans="1:11" ht="14.25" customHeight="1">
      <c r="A70" s="91"/>
      <c r="B70" s="79"/>
      <c r="C70" s="80"/>
      <c r="D70" s="80"/>
      <c r="E70" s="80"/>
      <c r="F70" s="81"/>
      <c r="G70" s="81"/>
      <c r="H70" s="82"/>
      <c r="I70" s="92"/>
      <c r="J70" s="62"/>
      <c r="K70" s="15"/>
    </row>
    <row r="71" spans="1:11" ht="14.25" customHeight="1">
      <c r="A71" s="91"/>
      <c r="B71" s="79"/>
      <c r="C71" s="80"/>
      <c r="D71" s="80"/>
      <c r="E71" s="80"/>
      <c r="F71" s="81"/>
      <c r="G71" s="81"/>
      <c r="H71" s="82"/>
      <c r="I71" s="92"/>
      <c r="J71" s="62"/>
      <c r="K71" s="15"/>
    </row>
    <row r="72" spans="1:11" ht="14.25" customHeight="1">
      <c r="A72" s="91"/>
      <c r="B72" s="79"/>
      <c r="C72" s="80"/>
      <c r="D72" s="80"/>
      <c r="E72" s="80"/>
      <c r="F72" s="81"/>
      <c r="G72" s="81"/>
      <c r="H72" s="82"/>
      <c r="I72" s="92"/>
      <c r="J72" s="62"/>
      <c r="K72" s="15"/>
    </row>
    <row r="73" spans="1:11" ht="14.25" customHeight="1">
      <c r="A73" s="91"/>
      <c r="B73" s="79"/>
      <c r="C73" s="80"/>
      <c r="D73" s="80"/>
      <c r="E73" s="80"/>
      <c r="F73" s="81"/>
      <c r="G73" s="81"/>
      <c r="H73" s="82"/>
      <c r="I73" s="92"/>
      <c r="J73" s="62"/>
      <c r="K73" s="15"/>
    </row>
    <row r="74" spans="1:11" ht="14.25" customHeight="1">
      <c r="A74" s="91"/>
      <c r="B74" s="79"/>
      <c r="C74" s="80"/>
      <c r="D74" s="80"/>
      <c r="E74" s="80"/>
      <c r="F74" s="81"/>
      <c r="G74" s="81"/>
      <c r="H74" s="82"/>
      <c r="I74" s="92"/>
      <c r="J74" s="62"/>
      <c r="K74" s="15"/>
    </row>
    <row r="75" spans="1:11" ht="14.25" customHeight="1">
      <c r="A75" s="91"/>
      <c r="B75" s="79"/>
      <c r="C75" s="80"/>
      <c r="D75" s="80"/>
      <c r="E75" s="80"/>
      <c r="F75" s="81"/>
      <c r="G75" s="81"/>
      <c r="H75" s="82"/>
      <c r="I75" s="92"/>
      <c r="J75" s="62"/>
      <c r="K75" s="15"/>
    </row>
    <row r="76" spans="1:11" ht="14.25" customHeight="1">
      <c r="A76" s="91"/>
      <c r="B76" s="79"/>
      <c r="C76" s="80"/>
      <c r="D76" s="80"/>
      <c r="E76" s="80"/>
      <c r="F76" s="81"/>
      <c r="G76" s="81"/>
      <c r="H76" s="82"/>
      <c r="I76" s="92"/>
      <c r="J76" s="62"/>
      <c r="K76" s="15"/>
    </row>
    <row r="77" spans="1:11" ht="14.25" customHeight="1">
      <c r="A77" s="91"/>
      <c r="B77" s="79"/>
      <c r="C77" s="80"/>
      <c r="D77" s="80"/>
      <c r="E77" s="80"/>
      <c r="F77" s="81"/>
      <c r="G77" s="81"/>
      <c r="H77" s="82"/>
      <c r="I77" s="92"/>
      <c r="J77" s="62"/>
      <c r="K77" s="15"/>
    </row>
    <row r="78" spans="1:11" ht="14.25" customHeight="1">
      <c r="A78" s="91"/>
      <c r="B78" s="79"/>
      <c r="C78" s="80"/>
      <c r="D78" s="80"/>
      <c r="E78" s="80"/>
      <c r="F78" s="81"/>
      <c r="G78" s="81"/>
      <c r="H78" s="82"/>
      <c r="I78" s="92"/>
      <c r="J78" s="62"/>
      <c r="K78" s="15"/>
    </row>
    <row r="79" spans="1:11" ht="14.25" customHeight="1">
      <c r="A79" s="91"/>
      <c r="B79" s="79"/>
      <c r="C79" s="80"/>
      <c r="D79" s="80"/>
      <c r="E79" s="80"/>
      <c r="F79" s="81"/>
      <c r="G79" s="81"/>
      <c r="H79" s="82"/>
      <c r="I79" s="92"/>
      <c r="J79" s="62"/>
      <c r="K79" s="15"/>
    </row>
    <row r="80" spans="1:11" ht="14.25" customHeight="1">
      <c r="A80" s="91"/>
      <c r="B80" s="79"/>
      <c r="C80" s="80"/>
      <c r="D80" s="80"/>
      <c r="E80" s="80"/>
      <c r="F80" s="81"/>
      <c r="G80" s="81"/>
      <c r="H80" s="82"/>
      <c r="I80" s="92"/>
      <c r="J80" s="62"/>
      <c r="K80" s="15"/>
    </row>
    <row r="81" spans="1:11" ht="14.25" customHeight="1">
      <c r="A81" s="91"/>
      <c r="B81" s="79"/>
      <c r="C81" s="80"/>
      <c r="D81" s="80"/>
      <c r="E81" s="80"/>
      <c r="F81" s="81"/>
      <c r="G81" s="81"/>
      <c r="H81" s="82"/>
      <c r="I81" s="92"/>
      <c r="J81" s="62"/>
      <c r="K81" s="15"/>
    </row>
    <row r="82" spans="1:11" ht="14.25" customHeight="1">
      <c r="A82" s="91"/>
      <c r="B82" s="79"/>
      <c r="C82" s="80"/>
      <c r="D82" s="80"/>
      <c r="E82" s="80"/>
      <c r="F82" s="81"/>
      <c r="G82" s="81"/>
      <c r="H82" s="82"/>
      <c r="I82" s="92"/>
      <c r="J82" s="62"/>
      <c r="K82" s="15"/>
    </row>
    <row r="83" spans="1:11" ht="14.25" customHeight="1">
      <c r="A83" s="91"/>
      <c r="B83" s="79"/>
      <c r="C83" s="80"/>
      <c r="D83" s="80"/>
      <c r="E83" s="80"/>
      <c r="F83" s="81"/>
      <c r="G83" s="81"/>
      <c r="H83" s="82"/>
      <c r="I83" s="92"/>
      <c r="J83" s="62"/>
      <c r="K83" s="15"/>
    </row>
    <row r="84" spans="1:11" ht="14.25" customHeight="1">
      <c r="A84" s="91"/>
      <c r="B84" s="79"/>
      <c r="C84" s="80"/>
      <c r="D84" s="80"/>
      <c r="E84" s="80"/>
      <c r="F84" s="81"/>
      <c r="G84" s="81"/>
      <c r="H84" s="82"/>
      <c r="I84" s="92"/>
      <c r="J84" s="62"/>
      <c r="K84" s="15"/>
    </row>
    <row r="85" spans="1:11" ht="14.25" customHeight="1">
      <c r="A85" s="91"/>
      <c r="B85" s="79"/>
      <c r="C85" s="80"/>
      <c r="D85" s="80"/>
      <c r="E85" s="80"/>
      <c r="F85" s="81"/>
      <c r="G85" s="81"/>
      <c r="H85" s="82"/>
      <c r="I85" s="92"/>
      <c r="J85" s="62"/>
      <c r="K85" s="15"/>
    </row>
    <row r="86" spans="1:11" ht="14.25" customHeight="1">
      <c r="A86" s="91"/>
      <c r="B86" s="79"/>
      <c r="C86" s="80"/>
      <c r="D86" s="80"/>
      <c r="E86" s="80"/>
      <c r="F86" s="81"/>
      <c r="G86" s="81"/>
      <c r="H86" s="82"/>
      <c r="I86" s="92"/>
      <c r="J86" s="62"/>
      <c r="K86" s="15"/>
    </row>
    <row r="87" spans="1:11" ht="14.25" customHeight="1">
      <c r="A87" s="91"/>
      <c r="B87" s="79"/>
      <c r="C87" s="80"/>
      <c r="D87" s="80"/>
      <c r="E87" s="80"/>
      <c r="F87" s="81"/>
      <c r="G87" s="81"/>
      <c r="H87" s="82"/>
      <c r="I87" s="92"/>
      <c r="J87" s="62"/>
      <c r="K87" s="15"/>
    </row>
    <row r="88" spans="1:11" ht="14.25" customHeight="1">
      <c r="A88" s="91"/>
      <c r="B88" s="79"/>
      <c r="C88" s="80"/>
      <c r="D88" s="80"/>
      <c r="E88" s="80"/>
      <c r="F88" s="81"/>
      <c r="G88" s="81"/>
      <c r="H88" s="82"/>
      <c r="I88" s="92"/>
      <c r="J88" s="62"/>
      <c r="K88" s="15"/>
    </row>
    <row r="89" spans="1:11" ht="14.25" customHeight="1">
      <c r="A89" s="91"/>
      <c r="B89" s="79"/>
      <c r="C89" s="80"/>
      <c r="D89" s="80"/>
      <c r="E89" s="80"/>
      <c r="F89" s="81"/>
      <c r="G89" s="81"/>
      <c r="H89" s="82"/>
      <c r="I89" s="92"/>
      <c r="J89" s="62"/>
      <c r="K89" s="15"/>
    </row>
    <row r="90" spans="1:11" ht="14.25" customHeight="1">
      <c r="A90" s="91"/>
      <c r="B90" s="79"/>
      <c r="C90" s="80"/>
      <c r="D90" s="80"/>
      <c r="E90" s="80"/>
      <c r="F90" s="81"/>
      <c r="G90" s="81"/>
      <c r="H90" s="82"/>
      <c r="I90" s="92"/>
      <c r="J90" s="62"/>
      <c r="K90" s="15"/>
    </row>
    <row r="91" spans="1:11" ht="14.25" customHeight="1">
      <c r="A91" s="91"/>
      <c r="B91" s="79"/>
      <c r="C91" s="80"/>
      <c r="D91" s="80"/>
      <c r="E91" s="80"/>
      <c r="F91" s="81"/>
      <c r="G91" s="81"/>
      <c r="H91" s="82"/>
      <c r="I91" s="92"/>
      <c r="J91" s="62"/>
      <c r="K91" s="15"/>
    </row>
    <row r="92" spans="1:11" ht="14.25" customHeight="1">
      <c r="A92" s="91"/>
      <c r="B92" s="79"/>
      <c r="C92" s="80"/>
      <c r="D92" s="80"/>
      <c r="E92" s="80"/>
      <c r="F92" s="81"/>
      <c r="G92" s="81"/>
      <c r="H92" s="82"/>
      <c r="I92" s="92"/>
      <c r="J92" s="62"/>
      <c r="K92" s="15"/>
    </row>
    <row r="93" spans="1:11" ht="14.25" customHeight="1">
      <c r="A93" s="91"/>
      <c r="B93" s="79"/>
      <c r="C93" s="80"/>
      <c r="D93" s="80"/>
      <c r="E93" s="80"/>
      <c r="F93" s="81"/>
      <c r="G93" s="81"/>
      <c r="H93" s="82"/>
      <c r="I93" s="92"/>
      <c r="J93" s="62"/>
      <c r="K93" s="15"/>
    </row>
    <row r="94" spans="1:11" ht="14.25" customHeight="1">
      <c r="A94" s="91"/>
      <c r="B94" s="79"/>
      <c r="C94" s="80"/>
      <c r="D94" s="80"/>
      <c r="E94" s="80"/>
      <c r="F94" s="81"/>
      <c r="G94" s="81"/>
      <c r="H94" s="82"/>
      <c r="I94" s="92"/>
      <c r="J94" s="62"/>
      <c r="K94" s="15"/>
    </row>
    <row r="95" spans="1:11" ht="14.25" customHeight="1">
      <c r="A95" s="91"/>
      <c r="B95" s="79"/>
      <c r="C95" s="80"/>
      <c r="D95" s="80"/>
      <c r="E95" s="80"/>
      <c r="F95" s="81"/>
      <c r="G95" s="81"/>
      <c r="H95" s="82"/>
      <c r="I95" s="92"/>
      <c r="J95" s="62"/>
      <c r="K95" s="15"/>
    </row>
    <row r="96" spans="1:11" ht="14.25" customHeight="1">
      <c r="A96" s="91"/>
      <c r="B96" s="79"/>
      <c r="C96" s="80"/>
      <c r="D96" s="80"/>
      <c r="E96" s="80"/>
      <c r="F96" s="81"/>
      <c r="G96" s="81"/>
      <c r="H96" s="82"/>
      <c r="I96" s="92"/>
      <c r="J96" s="62"/>
      <c r="K96" s="15"/>
    </row>
    <row r="97" spans="1:11" ht="14.25" customHeight="1">
      <c r="A97" s="91"/>
      <c r="B97" s="79"/>
      <c r="C97" s="80"/>
      <c r="D97" s="80"/>
      <c r="E97" s="80"/>
      <c r="F97" s="81"/>
      <c r="G97" s="81"/>
      <c r="H97" s="82"/>
      <c r="I97" s="92"/>
      <c r="J97" s="62"/>
      <c r="K97" s="15"/>
    </row>
    <row r="98" spans="1:11" ht="14.25" customHeight="1">
      <c r="A98" s="91"/>
      <c r="B98" s="79"/>
      <c r="C98" s="80"/>
      <c r="D98" s="80"/>
      <c r="E98" s="80"/>
      <c r="F98" s="81"/>
      <c r="G98" s="81"/>
      <c r="H98" s="82"/>
      <c r="I98" s="92"/>
      <c r="J98" s="62"/>
      <c r="K98" s="15"/>
    </row>
    <row r="99" spans="1:11" ht="14.25" customHeight="1">
      <c r="A99" s="91"/>
      <c r="B99" s="79"/>
      <c r="C99" s="80"/>
      <c r="D99" s="80"/>
      <c r="E99" s="80"/>
      <c r="F99" s="81"/>
      <c r="G99" s="81"/>
      <c r="H99" s="82"/>
      <c r="I99" s="92"/>
      <c r="J99" s="62"/>
      <c r="K99" s="15"/>
    </row>
    <row r="100" spans="1:11" ht="14.25" customHeight="1">
      <c r="A100" s="91"/>
      <c r="B100" s="79"/>
      <c r="C100" s="80"/>
      <c r="D100" s="80"/>
      <c r="E100" s="80"/>
      <c r="F100" s="81"/>
      <c r="G100" s="81"/>
      <c r="H100" s="82"/>
      <c r="I100" s="92"/>
      <c r="J100" s="62"/>
      <c r="K100" s="15"/>
    </row>
    <row r="101" spans="1:11" ht="14.25" customHeight="1">
      <c r="A101" s="91"/>
      <c r="B101" s="79"/>
      <c r="C101" s="80"/>
      <c r="D101" s="80"/>
      <c r="E101" s="80"/>
      <c r="F101" s="81"/>
      <c r="G101" s="81"/>
      <c r="H101" s="82"/>
      <c r="I101" s="92"/>
      <c r="J101" s="62"/>
      <c r="K101" s="15"/>
    </row>
    <row r="102" spans="1:11" ht="14.25" customHeight="1">
      <c r="A102" s="91"/>
      <c r="B102" s="79"/>
      <c r="C102" s="80"/>
      <c r="D102" s="80"/>
      <c r="E102" s="80"/>
      <c r="F102" s="81"/>
      <c r="G102" s="81"/>
      <c r="H102" s="82"/>
      <c r="I102" s="92"/>
      <c r="J102" s="62"/>
      <c r="K102" s="15"/>
    </row>
    <row r="103" spans="1:11" ht="14.25" customHeight="1">
      <c r="A103" s="91"/>
      <c r="B103" s="79"/>
      <c r="C103" s="80"/>
      <c r="D103" s="80"/>
      <c r="E103" s="80"/>
      <c r="F103" s="81"/>
      <c r="G103" s="81"/>
      <c r="H103" s="82"/>
      <c r="I103" s="92"/>
      <c r="J103" s="62"/>
      <c r="K103" s="15"/>
    </row>
    <row r="104" spans="1:10" ht="14.25" customHeight="1">
      <c r="A104" s="93"/>
      <c r="B104" s="83"/>
      <c r="C104" s="84"/>
      <c r="D104" s="84"/>
      <c r="E104" s="84"/>
      <c r="F104" s="85"/>
      <c r="G104" s="85"/>
      <c r="H104" s="86"/>
      <c r="I104" s="94"/>
      <c r="J104" s="62"/>
    </row>
    <row r="105" spans="1:10" ht="14.25" customHeight="1">
      <c r="A105" s="93"/>
      <c r="B105" s="83"/>
      <c r="C105" s="84"/>
      <c r="D105" s="84"/>
      <c r="E105" s="84"/>
      <c r="F105" s="85"/>
      <c r="G105" s="85"/>
      <c r="H105" s="86"/>
      <c r="I105" s="94"/>
      <c r="J105" s="62"/>
    </row>
    <row r="106" spans="1:10" ht="14.25" customHeight="1">
      <c r="A106" s="93"/>
      <c r="B106" s="83"/>
      <c r="C106" s="84"/>
      <c r="D106" s="84"/>
      <c r="E106" s="84"/>
      <c r="F106" s="85"/>
      <c r="G106" s="85"/>
      <c r="H106" s="86"/>
      <c r="I106" s="94"/>
      <c r="J106" s="62"/>
    </row>
    <row r="107" spans="1:10" ht="14.25" customHeight="1">
      <c r="A107" s="93"/>
      <c r="B107" s="83"/>
      <c r="C107" s="84"/>
      <c r="D107" s="84"/>
      <c r="E107" s="84"/>
      <c r="F107" s="85"/>
      <c r="G107" s="85"/>
      <c r="H107" s="86"/>
      <c r="I107" s="94"/>
      <c r="J107" s="62"/>
    </row>
    <row r="108" spans="1:10" ht="14.25" customHeight="1">
      <c r="A108" s="93"/>
      <c r="B108" s="83"/>
      <c r="C108" s="84"/>
      <c r="D108" s="84"/>
      <c r="E108" s="84"/>
      <c r="F108" s="85"/>
      <c r="G108" s="85"/>
      <c r="H108" s="86"/>
      <c r="I108" s="94"/>
      <c r="J108" s="62"/>
    </row>
    <row r="109" spans="1:10" ht="14.25" customHeight="1">
      <c r="A109" s="93"/>
      <c r="B109" s="83"/>
      <c r="C109" s="84"/>
      <c r="D109" s="84"/>
      <c r="E109" s="84"/>
      <c r="F109" s="85"/>
      <c r="G109" s="85"/>
      <c r="H109" s="86"/>
      <c r="I109" s="94"/>
      <c r="J109" s="62"/>
    </row>
    <row r="110" spans="1:10" ht="14.25" customHeight="1">
      <c r="A110" s="93"/>
      <c r="B110" s="83"/>
      <c r="C110" s="84"/>
      <c r="D110" s="84"/>
      <c r="E110" s="84"/>
      <c r="F110" s="85"/>
      <c r="G110" s="85"/>
      <c r="H110" s="86"/>
      <c r="I110" s="94"/>
      <c r="J110" s="62"/>
    </row>
    <row r="111" spans="1:10" ht="14.25" customHeight="1">
      <c r="A111" s="93"/>
      <c r="B111" s="83"/>
      <c r="C111" s="84"/>
      <c r="D111" s="84"/>
      <c r="E111" s="84"/>
      <c r="F111" s="85"/>
      <c r="G111" s="85"/>
      <c r="H111" s="86"/>
      <c r="I111" s="94"/>
      <c r="J111" s="62"/>
    </row>
    <row r="112" spans="1:10" ht="14.25" customHeight="1">
      <c r="A112" s="93"/>
      <c r="B112" s="83"/>
      <c r="C112" s="84"/>
      <c r="D112" s="84"/>
      <c r="E112" s="84"/>
      <c r="F112" s="85"/>
      <c r="G112" s="85"/>
      <c r="H112" s="86"/>
      <c r="I112" s="94"/>
      <c r="J112" s="62"/>
    </row>
    <row r="113" spans="1:10" ht="14.25" customHeight="1">
      <c r="A113" s="93"/>
      <c r="B113" s="83"/>
      <c r="C113" s="84"/>
      <c r="D113" s="84"/>
      <c r="E113" s="84"/>
      <c r="F113" s="85"/>
      <c r="G113" s="85"/>
      <c r="H113" s="86"/>
      <c r="I113" s="94"/>
      <c r="J113" s="62"/>
    </row>
    <row r="114" spans="1:10" ht="14.25" customHeight="1">
      <c r="A114" s="93"/>
      <c r="B114" s="83"/>
      <c r="C114" s="84"/>
      <c r="D114" s="84"/>
      <c r="E114" s="84"/>
      <c r="F114" s="85"/>
      <c r="G114" s="85"/>
      <c r="H114" s="86"/>
      <c r="I114" s="94"/>
      <c r="J114" s="62"/>
    </row>
    <row r="115" spans="1:10" ht="14.25" customHeight="1">
      <c r="A115" s="93"/>
      <c r="B115" s="83"/>
      <c r="C115" s="84"/>
      <c r="D115" s="84"/>
      <c r="E115" s="84"/>
      <c r="F115" s="85"/>
      <c r="G115" s="85"/>
      <c r="H115" s="86"/>
      <c r="I115" s="94"/>
      <c r="J115" s="62"/>
    </row>
    <row r="116" spans="1:10" ht="14.25" customHeight="1">
      <c r="A116" s="93"/>
      <c r="B116" s="83"/>
      <c r="C116" s="84"/>
      <c r="D116" s="84"/>
      <c r="E116" s="84"/>
      <c r="F116" s="85"/>
      <c r="G116" s="85"/>
      <c r="H116" s="86"/>
      <c r="I116" s="94"/>
      <c r="J116" s="62"/>
    </row>
    <row r="117" spans="1:10" ht="14.25" customHeight="1">
      <c r="A117" s="93"/>
      <c r="B117" s="83"/>
      <c r="C117" s="84"/>
      <c r="D117" s="84"/>
      <c r="E117" s="84"/>
      <c r="F117" s="85"/>
      <c r="G117" s="85"/>
      <c r="H117" s="86"/>
      <c r="I117" s="94"/>
      <c r="J117" s="62"/>
    </row>
    <row r="118" spans="1:10" ht="14.25" customHeight="1">
      <c r="A118" s="93"/>
      <c r="B118" s="83"/>
      <c r="C118" s="84"/>
      <c r="D118" s="84"/>
      <c r="E118" s="84"/>
      <c r="F118" s="85"/>
      <c r="G118" s="85"/>
      <c r="H118" s="86"/>
      <c r="I118" s="94"/>
      <c r="J118" s="62"/>
    </row>
    <row r="119" spans="1:10" ht="14.25" customHeight="1">
      <c r="A119" s="93"/>
      <c r="B119" s="83"/>
      <c r="C119" s="84"/>
      <c r="D119" s="84"/>
      <c r="E119" s="84"/>
      <c r="F119" s="85"/>
      <c r="G119" s="85"/>
      <c r="H119" s="86"/>
      <c r="I119" s="94"/>
      <c r="J119" s="62"/>
    </row>
    <row r="120" spans="1:10" ht="14.25" customHeight="1">
      <c r="A120" s="93"/>
      <c r="B120" s="83"/>
      <c r="C120" s="84"/>
      <c r="D120" s="84"/>
      <c r="E120" s="84"/>
      <c r="F120" s="85"/>
      <c r="G120" s="85"/>
      <c r="H120" s="86"/>
      <c r="I120" s="94"/>
      <c r="J120" s="62"/>
    </row>
    <row r="121" spans="1:10" ht="14.25" customHeight="1">
      <c r="A121" s="93"/>
      <c r="B121" s="83"/>
      <c r="C121" s="84"/>
      <c r="D121" s="84"/>
      <c r="E121" s="84"/>
      <c r="F121" s="85"/>
      <c r="G121" s="85"/>
      <c r="H121" s="86"/>
      <c r="I121" s="94"/>
      <c r="J121" s="62"/>
    </row>
    <row r="122" spans="1:10" ht="14.25" customHeight="1">
      <c r="A122" s="93"/>
      <c r="B122" s="83"/>
      <c r="C122" s="84"/>
      <c r="D122" s="84"/>
      <c r="E122" s="84"/>
      <c r="F122" s="85"/>
      <c r="G122" s="85"/>
      <c r="H122" s="86"/>
      <c r="I122" s="94"/>
      <c r="J122" s="62"/>
    </row>
    <row r="123" spans="1:10" ht="14.25" customHeight="1">
      <c r="A123" s="93"/>
      <c r="B123" s="83"/>
      <c r="C123" s="84"/>
      <c r="D123" s="84"/>
      <c r="E123" s="84"/>
      <c r="F123" s="85"/>
      <c r="G123" s="85"/>
      <c r="H123" s="86"/>
      <c r="I123" s="94"/>
      <c r="J123" s="62"/>
    </row>
    <row r="124" spans="1:10" ht="14.25" customHeight="1">
      <c r="A124" s="93"/>
      <c r="B124" s="83"/>
      <c r="C124" s="84"/>
      <c r="D124" s="84"/>
      <c r="E124" s="84"/>
      <c r="F124" s="85"/>
      <c r="G124" s="85"/>
      <c r="H124" s="86"/>
      <c r="I124" s="94"/>
      <c r="J124" s="62"/>
    </row>
    <row r="125" spans="1:10" ht="14.25" customHeight="1">
      <c r="A125" s="93"/>
      <c r="B125" s="83"/>
      <c r="C125" s="84"/>
      <c r="D125" s="84"/>
      <c r="E125" s="84"/>
      <c r="F125" s="85"/>
      <c r="G125" s="85"/>
      <c r="H125" s="86"/>
      <c r="I125" s="94"/>
      <c r="J125" s="62"/>
    </row>
    <row r="126" spans="1:10" ht="14.25" customHeight="1">
      <c r="A126" s="93"/>
      <c r="B126" s="83"/>
      <c r="C126" s="84"/>
      <c r="D126" s="84"/>
      <c r="E126" s="84"/>
      <c r="F126" s="85"/>
      <c r="G126" s="85"/>
      <c r="H126" s="86"/>
      <c r="I126" s="94"/>
      <c r="J126" s="62"/>
    </row>
    <row r="127" spans="1:10" ht="14.25" customHeight="1">
      <c r="A127" s="93"/>
      <c r="B127" s="83"/>
      <c r="C127" s="84"/>
      <c r="D127" s="84"/>
      <c r="E127" s="84"/>
      <c r="F127" s="85"/>
      <c r="G127" s="85"/>
      <c r="H127" s="86"/>
      <c r="I127" s="94"/>
      <c r="J127" s="62"/>
    </row>
    <row r="128" spans="1:10" ht="14.25" customHeight="1">
      <c r="A128" s="93"/>
      <c r="B128" s="83"/>
      <c r="C128" s="84"/>
      <c r="D128" s="84"/>
      <c r="E128" s="84"/>
      <c r="F128" s="85"/>
      <c r="G128" s="85"/>
      <c r="H128" s="86"/>
      <c r="I128" s="94"/>
      <c r="J128" s="62"/>
    </row>
    <row r="129" spans="1:10" ht="14.25" customHeight="1">
      <c r="A129" s="93"/>
      <c r="B129" s="83"/>
      <c r="C129" s="84"/>
      <c r="D129" s="84"/>
      <c r="E129" s="84"/>
      <c r="F129" s="85"/>
      <c r="G129" s="85"/>
      <c r="H129" s="86"/>
      <c r="I129" s="94"/>
      <c r="J129" s="62"/>
    </row>
    <row r="130" spans="1:10" ht="14.25" customHeight="1">
      <c r="A130" s="93"/>
      <c r="B130" s="83"/>
      <c r="C130" s="84"/>
      <c r="D130" s="84"/>
      <c r="E130" s="84"/>
      <c r="F130" s="85"/>
      <c r="G130" s="85"/>
      <c r="H130" s="86"/>
      <c r="I130" s="94"/>
      <c r="J130" s="62"/>
    </row>
    <row r="131" spans="1:10" ht="14.25" customHeight="1">
      <c r="A131" s="93"/>
      <c r="B131" s="83"/>
      <c r="C131" s="84"/>
      <c r="D131" s="84"/>
      <c r="E131" s="84"/>
      <c r="F131" s="85"/>
      <c r="G131" s="85"/>
      <c r="H131" s="86"/>
      <c r="I131" s="94"/>
      <c r="J131" s="62"/>
    </row>
    <row r="132" spans="1:10" ht="14.25" customHeight="1">
      <c r="A132" s="93"/>
      <c r="B132" s="83"/>
      <c r="C132" s="84"/>
      <c r="D132" s="84"/>
      <c r="E132" s="84"/>
      <c r="F132" s="85"/>
      <c r="G132" s="85"/>
      <c r="H132" s="86"/>
      <c r="I132" s="94"/>
      <c r="J132" s="62"/>
    </row>
    <row r="133" spans="1:10" ht="14.25" customHeight="1">
      <c r="A133" s="93"/>
      <c r="B133" s="83"/>
      <c r="C133" s="84"/>
      <c r="D133" s="84"/>
      <c r="E133" s="84"/>
      <c r="F133" s="85"/>
      <c r="G133" s="85"/>
      <c r="H133" s="86"/>
      <c r="I133" s="94"/>
      <c r="J133" s="62"/>
    </row>
    <row r="134" spans="1:10" ht="14.25" customHeight="1">
      <c r="A134" s="93"/>
      <c r="B134" s="83"/>
      <c r="C134" s="84"/>
      <c r="D134" s="84"/>
      <c r="E134" s="84"/>
      <c r="F134" s="85"/>
      <c r="G134" s="85"/>
      <c r="H134" s="86"/>
      <c r="I134" s="94"/>
      <c r="J134" s="62"/>
    </row>
    <row r="135" spans="1:10" ht="14.25" customHeight="1">
      <c r="A135" s="93"/>
      <c r="B135" s="83"/>
      <c r="C135" s="84"/>
      <c r="D135" s="84"/>
      <c r="E135" s="84"/>
      <c r="F135" s="85"/>
      <c r="G135" s="85"/>
      <c r="H135" s="86"/>
      <c r="I135" s="94"/>
      <c r="J135" s="62"/>
    </row>
    <row r="136" spans="1:10" ht="14.25" customHeight="1">
      <c r="A136" s="93"/>
      <c r="B136" s="83"/>
      <c r="C136" s="84"/>
      <c r="D136" s="84"/>
      <c r="E136" s="84"/>
      <c r="F136" s="85"/>
      <c r="G136" s="85"/>
      <c r="H136" s="86"/>
      <c r="I136" s="94"/>
      <c r="J136" s="62"/>
    </row>
    <row r="137" spans="1:10" ht="14.25" customHeight="1">
      <c r="A137" s="93"/>
      <c r="B137" s="83"/>
      <c r="C137" s="84"/>
      <c r="D137" s="84"/>
      <c r="E137" s="84"/>
      <c r="F137" s="85"/>
      <c r="G137" s="85"/>
      <c r="H137" s="86"/>
      <c r="I137" s="94"/>
      <c r="J137" s="62"/>
    </row>
    <row r="138" spans="1:10" ht="14.25" customHeight="1">
      <c r="A138" s="93"/>
      <c r="B138" s="83"/>
      <c r="C138" s="84"/>
      <c r="D138" s="84"/>
      <c r="E138" s="84"/>
      <c r="F138" s="85"/>
      <c r="G138" s="85"/>
      <c r="H138" s="86"/>
      <c r="I138" s="94"/>
      <c r="J138" s="62"/>
    </row>
    <row r="139" spans="1:10" ht="14.25" customHeight="1">
      <c r="A139" s="93"/>
      <c r="B139" s="83"/>
      <c r="C139" s="84"/>
      <c r="D139" s="84"/>
      <c r="E139" s="84"/>
      <c r="F139" s="85"/>
      <c r="G139" s="85"/>
      <c r="H139" s="86"/>
      <c r="I139" s="94"/>
      <c r="J139" s="62"/>
    </row>
    <row r="140" spans="1:10" ht="14.25" customHeight="1">
      <c r="A140" s="93"/>
      <c r="B140" s="83"/>
      <c r="C140" s="84"/>
      <c r="D140" s="84"/>
      <c r="E140" s="84"/>
      <c r="F140" s="85"/>
      <c r="G140" s="85"/>
      <c r="H140" s="86"/>
      <c r="I140" s="94"/>
      <c r="J140" s="62"/>
    </row>
    <row r="141" spans="1:10" ht="14.25" customHeight="1">
      <c r="A141" s="93"/>
      <c r="B141" s="83"/>
      <c r="C141" s="84"/>
      <c r="D141" s="84"/>
      <c r="E141" s="84"/>
      <c r="F141" s="85"/>
      <c r="G141" s="85"/>
      <c r="H141" s="86"/>
      <c r="I141" s="94"/>
      <c r="J141" s="62"/>
    </row>
    <row r="142" spans="1:10" ht="14.25" customHeight="1">
      <c r="A142" s="93"/>
      <c r="B142" s="83"/>
      <c r="C142" s="84"/>
      <c r="D142" s="84"/>
      <c r="E142" s="84"/>
      <c r="F142" s="85"/>
      <c r="G142" s="85"/>
      <c r="H142" s="86"/>
      <c r="I142" s="94"/>
      <c r="J142" s="62"/>
    </row>
    <row r="143" spans="1:10" ht="14.25" customHeight="1">
      <c r="A143" s="93"/>
      <c r="B143" s="83"/>
      <c r="C143" s="84"/>
      <c r="D143" s="84"/>
      <c r="E143" s="84"/>
      <c r="F143" s="85"/>
      <c r="G143" s="85"/>
      <c r="H143" s="86"/>
      <c r="I143" s="94"/>
      <c r="J143" s="62"/>
    </row>
    <row r="144" spans="1:11" ht="14.25" customHeight="1">
      <c r="A144" s="91"/>
      <c r="B144" s="79"/>
      <c r="C144" s="80"/>
      <c r="D144" s="80"/>
      <c r="E144" s="80"/>
      <c r="F144" s="95"/>
      <c r="G144" s="95"/>
      <c r="H144" s="82"/>
      <c r="I144" s="92"/>
      <c r="J144" s="62"/>
      <c r="K144" s="15"/>
    </row>
    <row r="145" spans="1:11" ht="14.25" customHeight="1">
      <c r="A145" s="91"/>
      <c r="B145" s="79"/>
      <c r="C145" s="80"/>
      <c r="D145" s="80"/>
      <c r="E145" s="80"/>
      <c r="F145" s="81"/>
      <c r="G145" s="81"/>
      <c r="H145" s="82"/>
      <c r="I145" s="92"/>
      <c r="J145" s="62"/>
      <c r="K145" s="15"/>
    </row>
    <row r="146" spans="1:10" ht="14.25" customHeight="1">
      <c r="A146" s="91"/>
      <c r="B146" s="79"/>
      <c r="C146" s="80"/>
      <c r="D146" s="80"/>
      <c r="E146" s="80"/>
      <c r="F146" s="81"/>
      <c r="G146" s="81"/>
      <c r="H146" s="82"/>
      <c r="I146" s="92"/>
      <c r="J146" s="62"/>
    </row>
    <row r="147" spans="1:11" ht="14.25" customHeight="1">
      <c r="A147" s="91"/>
      <c r="B147" s="79"/>
      <c r="C147" s="80"/>
      <c r="D147" s="80"/>
      <c r="E147" s="80"/>
      <c r="F147" s="81"/>
      <c r="G147" s="81"/>
      <c r="H147" s="82"/>
      <c r="I147" s="92"/>
      <c r="J147" s="62"/>
      <c r="K147" s="15"/>
    </row>
    <row r="148" spans="1:10" ht="14.25" customHeight="1">
      <c r="A148" s="91"/>
      <c r="B148" s="79"/>
      <c r="C148" s="80"/>
      <c r="D148" s="80"/>
      <c r="E148" s="80"/>
      <c r="F148" s="95"/>
      <c r="G148" s="95"/>
      <c r="H148" s="96"/>
      <c r="I148" s="92"/>
      <c r="J148" s="62"/>
    </row>
    <row r="149" spans="1:10" ht="14.25" customHeight="1">
      <c r="A149" s="91"/>
      <c r="B149" s="79"/>
      <c r="C149" s="80"/>
      <c r="D149" s="80"/>
      <c r="E149" s="80"/>
      <c r="F149" s="81"/>
      <c r="G149" s="81"/>
      <c r="H149" s="82"/>
      <c r="I149" s="92"/>
      <c r="J149" s="62"/>
    </row>
    <row r="150" spans="1:11" ht="14.25" customHeight="1">
      <c r="A150" s="91"/>
      <c r="B150" s="79"/>
      <c r="C150" s="80"/>
      <c r="D150" s="80"/>
      <c r="E150" s="80"/>
      <c r="F150" s="81"/>
      <c r="G150" s="81"/>
      <c r="H150" s="82"/>
      <c r="I150" s="92"/>
      <c r="J150" s="62"/>
      <c r="K150" s="15"/>
    </row>
    <row r="151" spans="1:10" ht="14.25" customHeight="1">
      <c r="A151" s="91"/>
      <c r="B151" s="79"/>
      <c r="C151" s="80"/>
      <c r="D151" s="80"/>
      <c r="E151" s="80"/>
      <c r="F151" s="95"/>
      <c r="G151" s="95"/>
      <c r="H151" s="96"/>
      <c r="I151" s="92"/>
      <c r="J151" s="62"/>
    </row>
    <row r="152" spans="1:10" ht="14.25" customHeight="1">
      <c r="A152" s="91"/>
      <c r="B152" s="79"/>
      <c r="C152" s="80"/>
      <c r="D152" s="80"/>
      <c r="E152" s="80"/>
      <c r="F152" s="81"/>
      <c r="G152" s="81"/>
      <c r="H152" s="82"/>
      <c r="I152" s="92"/>
      <c r="J152" s="62"/>
    </row>
    <row r="153" spans="1:10" ht="14.25" customHeight="1">
      <c r="A153" s="91"/>
      <c r="B153" s="79"/>
      <c r="C153" s="80"/>
      <c r="D153" s="80"/>
      <c r="E153" s="80"/>
      <c r="F153" s="81"/>
      <c r="G153" s="81"/>
      <c r="H153" s="82"/>
      <c r="I153" s="92"/>
      <c r="J153" s="62"/>
    </row>
    <row r="154" spans="1:10" ht="14.25" customHeight="1">
      <c r="A154" s="91"/>
      <c r="B154" s="79"/>
      <c r="C154" s="80"/>
      <c r="D154" s="80"/>
      <c r="E154" s="80"/>
      <c r="F154" s="81"/>
      <c r="G154" s="81"/>
      <c r="H154" s="82"/>
      <c r="I154" s="92"/>
      <c r="J154" s="62"/>
    </row>
    <row r="155" spans="1:10" ht="14.25" customHeight="1">
      <c r="A155" s="91"/>
      <c r="B155" s="79"/>
      <c r="C155" s="80"/>
      <c r="D155" s="80"/>
      <c r="E155" s="80"/>
      <c r="F155" s="81"/>
      <c r="G155" s="81"/>
      <c r="H155" s="82"/>
      <c r="I155" s="92"/>
      <c r="J155" s="62"/>
    </row>
    <row r="156" ht="15" customHeight="1"/>
    <row r="157" ht="15" customHeight="1"/>
    <row r="158" ht="15" customHeight="1"/>
    <row r="159" ht="15" customHeight="1"/>
    <row r="160" ht="15" customHeight="1"/>
    <row r="161" ht="15" customHeight="1">
      <c r="A161" s="89"/>
    </row>
    <row r="162" ht="15" customHeight="1">
      <c r="A162" s="89"/>
    </row>
    <row r="163" ht="15" customHeight="1">
      <c r="A163" s="89"/>
    </row>
    <row r="164" ht="15" customHeight="1">
      <c r="A164" s="89"/>
    </row>
    <row r="165" ht="15" customHeight="1">
      <c r="A165" s="89"/>
    </row>
    <row r="166" ht="15" customHeight="1">
      <c r="A166" s="89"/>
    </row>
    <row r="167" ht="15" customHeight="1">
      <c r="A167" s="89"/>
    </row>
    <row r="168" ht="15" customHeight="1">
      <c r="A168" s="89"/>
    </row>
    <row r="169" ht="15" customHeight="1">
      <c r="A169" s="89"/>
    </row>
    <row r="170" ht="15" customHeight="1">
      <c r="A170" s="89"/>
    </row>
    <row r="171" ht="15" customHeight="1">
      <c r="A171" s="89"/>
    </row>
    <row r="172" ht="15" customHeight="1">
      <c r="A172" s="89"/>
    </row>
    <row r="173" ht="15.75">
      <c r="A173" s="89"/>
    </row>
    <row r="174" ht="15.75">
      <c r="A174" s="89"/>
    </row>
    <row r="175" ht="15.75">
      <c r="A175" s="89"/>
    </row>
    <row r="176" ht="15.75">
      <c r="A176" s="89"/>
    </row>
    <row r="177" ht="15.75">
      <c r="A177" s="89"/>
    </row>
  </sheetData>
  <sheetProtection/>
  <autoFilter ref="A5:J147"/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10.57421875" style="2" customWidth="1"/>
    <col min="7" max="9" width="7.57421875" style="2" customWidth="1"/>
    <col min="10" max="10" width="8.8515625" style="9" customWidth="1"/>
  </cols>
  <sheetData>
    <row r="1" ht="14.25" customHeight="1">
      <c r="E1" s="18"/>
    </row>
    <row r="2" spans="1:10" ht="14.25" customHeight="1">
      <c r="A2" s="207" t="str">
        <f>Startlist!$F2</f>
        <v>Läänemaa rahvaralli 2019 U.Aava karikale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4.25" customHeight="1">
      <c r="A3" s="208" t="str">
        <f>Startlist!$F3</f>
        <v>21.09.2019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4.25" customHeight="1">
      <c r="A4" s="208" t="str">
        <f>Startlist!$F7</f>
        <v>Nõva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0" ht="14.25" customHeight="1">
      <c r="A5" s="10" t="s">
        <v>331</v>
      </c>
      <c r="E5" s="18"/>
      <c r="F5" s="202" t="s">
        <v>337</v>
      </c>
      <c r="G5" s="203"/>
      <c r="H5" s="203"/>
      <c r="I5" s="204"/>
      <c r="J5" s="205" t="s">
        <v>317</v>
      </c>
    </row>
    <row r="6" spans="1:10" s="101" customFormat="1" ht="14.25" customHeight="1">
      <c r="A6" s="102" t="s">
        <v>315</v>
      </c>
      <c r="B6" s="103" t="s">
        <v>306</v>
      </c>
      <c r="C6" s="104" t="s">
        <v>307</v>
      </c>
      <c r="D6" s="105" t="s">
        <v>308</v>
      </c>
      <c r="E6" s="105" t="s">
        <v>310</v>
      </c>
      <c r="F6" s="106">
        <v>1</v>
      </c>
      <c r="G6" s="106">
        <v>2</v>
      </c>
      <c r="H6" s="106">
        <v>3</v>
      </c>
      <c r="I6" s="106">
        <v>4</v>
      </c>
      <c r="J6" s="206"/>
    </row>
    <row r="7" spans="1:10" s="101" customFormat="1" ht="14.25" customHeight="1">
      <c r="A7" s="98">
        <v>1</v>
      </c>
      <c r="B7" s="99" t="str">
        <f>VLOOKUP($A7,Startlist!$B:$H,2,FALSE)</f>
        <v>J18</v>
      </c>
      <c r="C7" s="100" t="str">
        <f>VLOOKUP($A7,Startlist!$B:$H,3,FALSE)</f>
        <v>Oliver Enula</v>
      </c>
      <c r="D7" s="100" t="str">
        <f>VLOOKUP($A7,Startlist!$B:$H,4,FALSE)</f>
        <v>Peeter Tammoja</v>
      </c>
      <c r="E7" s="100" t="str">
        <f>VLOOKUP($A7,Startlist!$B:$H,7,FALSE)</f>
        <v>Audi A3</v>
      </c>
      <c r="F7" s="99">
        <f>IF(SUMIF('Puudete sisestamine'!$A:$A,$A7,'Puudete sisestamine'!$B:$B)&gt;0,SUMIF('Puudete sisestamine'!$A:$A,$A7,'Puudete sisestamine'!$B:$B),"")</f>
      </c>
      <c r="G7" s="99">
        <f>IF(SUMIF('Puudete sisestamine'!$A:$A,$A7,'Puudete sisestamine'!$C:$C)&gt;0,SUMIF('Puudete sisestamine'!$A:$A,$A7,'Puudete sisestamine'!$C:$C),"")</f>
      </c>
      <c r="H7" s="99">
        <f>IF(SUMIF('Puudete sisestamine'!$A:$A,$A7,'Puudete sisestamine'!$D:$D)&gt;0,SUMIF('Puudete sisestamine'!$A:$A,$A7,'Puudete sisestamine'!$D:$D),"")</f>
      </c>
      <c r="I7" s="99">
        <f>IF(SUMIF('Puudete sisestamine'!$A:$A,$A7,'Puudete sisestamine'!$E:$E)&gt;0,SUMIF('Puudete sisestamine'!$A:$A,$A7,'Puudete sisestamine'!$E:$E),"")</f>
      </c>
      <c r="J7" s="98">
        <f>IF(SUM(F7:I7)=0,"",INT(SUM(F7:I7)/60)&amp;":"&amp;(SUM(F7:I7)-INT(SUM(F7:I7)/60)*60))</f>
      </c>
    </row>
    <row r="8" spans="1:10" s="101" customFormat="1" ht="14.25" customHeight="1">
      <c r="A8" s="98">
        <v>3</v>
      </c>
      <c r="B8" s="99" t="str">
        <f>VLOOKUP($A8,Startlist!$B:$H,2,FALSE)</f>
        <v>J16</v>
      </c>
      <c r="C8" s="100" t="str">
        <f>VLOOKUP($A8,Startlist!$B:$H,3,FALSE)</f>
        <v>Romet Reimal</v>
      </c>
      <c r="D8" s="100" t="str">
        <f>VLOOKUP($A8,Startlist!$B:$H,4,FALSE)</f>
        <v>Avo Reimal</v>
      </c>
      <c r="E8" s="100" t="str">
        <f>VLOOKUP($A8,Startlist!$B:$H,7,FALSE)</f>
        <v>Peugeot 206</v>
      </c>
      <c r="F8" s="99">
        <f>IF(SUMIF('Puudete sisestamine'!$A:$A,$A8,'Puudete sisestamine'!$B:$B)&gt;0,SUMIF('Puudete sisestamine'!$A:$A,$A8,'Puudete sisestamine'!$B:$B),"")</f>
        <v>10</v>
      </c>
      <c r="G8" s="99">
        <f>IF(SUMIF('Puudete sisestamine'!$A:$A,$A8,'Puudete sisestamine'!$C:$C)&gt;0,SUMIF('Puudete sisestamine'!$A:$A,$A8,'Puudete sisestamine'!$C:$C),"")</f>
      </c>
      <c r="H8" s="99">
        <f>IF(SUMIF('Puudete sisestamine'!$A:$A,$A8,'Puudete sisestamine'!$D:$D)&gt;0,SUMIF('Puudete sisestamine'!$A:$A,$A8,'Puudete sisestamine'!$D:$D),"")</f>
      </c>
      <c r="I8" s="99">
        <f>IF(SUMIF('Puudete sisestamine'!$A:$A,$A8,'Puudete sisestamine'!$E:$E)&gt;0,SUMIF('Puudete sisestamine'!$A:$A,$A8,'Puudete sisestamine'!$E:$E),"")</f>
      </c>
      <c r="J8" s="98" t="str">
        <f aca="true" t="shared" si="0" ref="J8:J40">IF(SUM(F8:I8)=0,"",INT(SUM(F8:I8)/60)&amp;":"&amp;(SUM(F8:I8)-INT(SUM(F8:I8)/60)*60))</f>
        <v>0:10</v>
      </c>
    </row>
    <row r="9" spans="1:10" s="101" customFormat="1" ht="14.25" customHeight="1">
      <c r="A9" s="98">
        <v>5</v>
      </c>
      <c r="B9" s="99" t="str">
        <f>VLOOKUP($A9,Startlist!$B:$H,2,FALSE)</f>
        <v>J16</v>
      </c>
      <c r="C9" s="100" t="str">
        <f>VLOOKUP($A9,Startlist!$B:$H,3,FALSE)</f>
        <v>Andre Juhe</v>
      </c>
      <c r="D9" s="100" t="str">
        <f>VLOOKUP($A9,Startlist!$B:$H,4,FALSE)</f>
        <v>Veiko Kimber</v>
      </c>
      <c r="E9" s="100" t="str">
        <f>VLOOKUP($A9,Startlist!$B:$H,7,FALSE)</f>
        <v>Lada Samara</v>
      </c>
      <c r="F9" s="99">
        <f>IF(SUMIF('Puudete sisestamine'!$A:$A,$A9,'Puudete sisestamine'!$B:$B)&gt;0,SUMIF('Puudete sisestamine'!$A:$A,$A9,'Puudete sisestamine'!$B:$B),"")</f>
      </c>
      <c r="G9" s="99">
        <f>IF(SUMIF('Puudete sisestamine'!$A:$A,$A9,'Puudete sisestamine'!$C:$C)&gt;0,SUMIF('Puudete sisestamine'!$A:$A,$A9,'Puudete sisestamine'!$C:$C),"")</f>
      </c>
      <c r="H9" s="99">
        <f>IF(SUMIF('Puudete sisestamine'!$A:$A,$A9,'Puudete sisestamine'!$D:$D)&gt;0,SUMIF('Puudete sisestamine'!$A:$A,$A9,'Puudete sisestamine'!$D:$D),"")</f>
      </c>
      <c r="I9" s="99">
        <f>IF(SUMIF('Puudete sisestamine'!$A:$A,$A9,'Puudete sisestamine'!$E:$E)&gt;0,SUMIF('Puudete sisestamine'!$A:$A,$A9,'Puudete sisestamine'!$E:$E),"")</f>
      </c>
      <c r="J9" s="98">
        <f t="shared" si="0"/>
      </c>
    </row>
    <row r="10" spans="1:10" s="101" customFormat="1" ht="14.25" customHeight="1">
      <c r="A10" s="98">
        <v>6</v>
      </c>
      <c r="B10" s="99" t="str">
        <f>VLOOKUP($A10,Startlist!$B:$H,2,FALSE)</f>
        <v>J16</v>
      </c>
      <c r="C10" s="100" t="str">
        <f>VLOOKUP($A10,Startlist!$B:$H,3,FALSE)</f>
        <v>Randel.Erik Evestus</v>
      </c>
      <c r="D10" s="100" t="str">
        <f>VLOOKUP($A10,Startlist!$B:$H,4,FALSE)</f>
        <v>Indrek Iva</v>
      </c>
      <c r="E10" s="100" t="str">
        <f>VLOOKUP($A10,Startlist!$B:$H,7,FALSE)</f>
        <v>BMW 316</v>
      </c>
      <c r="F10" s="99">
        <f>IF(SUMIF('Puudete sisestamine'!$A:$A,$A10,'Puudete sisestamine'!$B:$B)&gt;0,SUMIF('Puudete sisestamine'!$A:$A,$A10,'Puudete sisestamine'!$B:$B),"")</f>
      </c>
      <c r="G10" s="99">
        <f>IF(SUMIF('Puudete sisestamine'!$A:$A,$A10,'Puudete sisestamine'!$C:$C)&gt;0,SUMIF('Puudete sisestamine'!$A:$A,$A10,'Puudete sisestamine'!$C:$C),"")</f>
      </c>
      <c r="H10" s="99">
        <f>IF(SUMIF('Puudete sisestamine'!$A:$A,$A10,'Puudete sisestamine'!$D:$D)&gt;0,SUMIF('Puudete sisestamine'!$A:$A,$A10,'Puudete sisestamine'!$D:$D),"")</f>
      </c>
      <c r="I10" s="99">
        <f>IF(SUMIF('Puudete sisestamine'!$A:$A,$A10,'Puudete sisestamine'!$E:$E)&gt;0,SUMIF('Puudete sisestamine'!$A:$A,$A10,'Puudete sisestamine'!$E:$E),"")</f>
      </c>
      <c r="J10" s="98">
        <f t="shared" si="0"/>
      </c>
    </row>
    <row r="11" spans="1:10" s="101" customFormat="1" ht="14.25" customHeight="1">
      <c r="A11" s="98">
        <v>7</v>
      </c>
      <c r="B11" s="99" t="str">
        <f>VLOOKUP($A11,Startlist!$B:$H,2,FALSE)</f>
        <v>J16</v>
      </c>
      <c r="C11" s="100" t="str">
        <f>VLOOKUP($A11,Startlist!$B:$H,3,FALSE)</f>
        <v>Cärolyn Soidla</v>
      </c>
      <c r="D11" s="100" t="str">
        <f>VLOOKUP($A11,Startlist!$B:$H,4,FALSE)</f>
        <v>Rainis Raidma</v>
      </c>
      <c r="E11" s="100" t="str">
        <f>VLOOKUP($A11,Startlist!$B:$H,7,FALSE)</f>
        <v>Honda Civic</v>
      </c>
      <c r="F11" s="99">
        <f>IF(SUMIF('Puudete sisestamine'!$A:$A,$A11,'Puudete sisestamine'!$B:$B)&gt;0,SUMIF('Puudete sisestamine'!$A:$A,$A11,'Puudete sisestamine'!$B:$B),"")</f>
      </c>
      <c r="G11" s="99">
        <f>IF(SUMIF('Puudete sisestamine'!$A:$A,$A11,'Puudete sisestamine'!$C:$C)&gt;0,SUMIF('Puudete sisestamine'!$A:$A,$A11,'Puudete sisestamine'!$C:$C),"")</f>
        <v>20</v>
      </c>
      <c r="H11" s="99">
        <f>IF(SUMIF('Puudete sisestamine'!$A:$A,$A11,'Puudete sisestamine'!$D:$D)&gt;0,SUMIF('Puudete sisestamine'!$A:$A,$A11,'Puudete sisestamine'!$D:$D),"")</f>
      </c>
      <c r="I11" s="99">
        <f>IF(SUMIF('Puudete sisestamine'!$A:$A,$A11,'Puudete sisestamine'!$E:$E)&gt;0,SUMIF('Puudete sisestamine'!$A:$A,$A11,'Puudete sisestamine'!$E:$E),"")</f>
      </c>
      <c r="J11" s="98" t="str">
        <f t="shared" si="0"/>
        <v>0:20</v>
      </c>
    </row>
    <row r="12" spans="1:10" s="101" customFormat="1" ht="14.25" customHeight="1">
      <c r="A12" s="98">
        <v>8</v>
      </c>
      <c r="B12" s="99" t="str">
        <f>VLOOKUP($A12,Startlist!$B:$H,2,FALSE)</f>
        <v>J18</v>
      </c>
      <c r="C12" s="100" t="str">
        <f>VLOOKUP($A12,Startlist!$B:$H,3,FALSE)</f>
        <v>Madis Laaser</v>
      </c>
      <c r="D12" s="100" t="str">
        <f>VLOOKUP($A12,Startlist!$B:$H,4,FALSE)</f>
        <v>Roland Luhaväli</v>
      </c>
      <c r="E12" s="100" t="str">
        <f>VLOOKUP($A12,Startlist!$B:$H,7,FALSE)</f>
        <v>Honda Civic</v>
      </c>
      <c r="F12" s="99">
        <f>IF(SUMIF('Puudete sisestamine'!$A:$A,$A12,'Puudete sisestamine'!$B:$B)&gt;0,SUMIF('Puudete sisestamine'!$A:$A,$A12,'Puudete sisestamine'!$B:$B),"")</f>
        <v>20</v>
      </c>
      <c r="G12" s="99">
        <f>IF(SUMIF('Puudete sisestamine'!$A:$A,$A12,'Puudete sisestamine'!$C:$C)&gt;0,SUMIF('Puudete sisestamine'!$A:$A,$A12,'Puudete sisestamine'!$C:$C),"")</f>
      </c>
      <c r="H12" s="99">
        <f>IF(SUMIF('Puudete sisestamine'!$A:$A,$A12,'Puudete sisestamine'!$D:$D)&gt;0,SUMIF('Puudete sisestamine'!$A:$A,$A12,'Puudete sisestamine'!$D:$D),"")</f>
      </c>
      <c r="I12" s="99">
        <f>IF(SUMIF('Puudete sisestamine'!$A:$A,$A12,'Puudete sisestamine'!$E:$E)&gt;0,SUMIF('Puudete sisestamine'!$A:$A,$A12,'Puudete sisestamine'!$E:$E),"")</f>
      </c>
      <c r="J12" s="98" t="str">
        <f t="shared" si="0"/>
        <v>0:20</v>
      </c>
    </row>
    <row r="13" spans="1:10" s="101" customFormat="1" ht="14.25" customHeight="1">
      <c r="A13" s="98">
        <v>9</v>
      </c>
      <c r="B13" s="99" t="str">
        <f>VLOOKUP($A13,Startlist!$B:$H,2,FALSE)</f>
        <v>J16</v>
      </c>
      <c r="C13" s="100" t="str">
        <f>VLOOKUP($A13,Startlist!$B:$H,3,FALSE)</f>
        <v>Jüri Jürisaar</v>
      </c>
      <c r="D13" s="100" t="str">
        <f>VLOOKUP($A13,Startlist!$B:$H,4,FALSE)</f>
        <v>Margus Joerand</v>
      </c>
      <c r="E13" s="100" t="str">
        <f>VLOOKUP($A13,Startlist!$B:$H,7,FALSE)</f>
        <v>BMW 316</v>
      </c>
      <c r="F13" s="99">
        <f>IF(SUMIF('Puudete sisestamine'!$A:$A,$A13,'Puudete sisestamine'!$B:$B)&gt;0,SUMIF('Puudete sisestamine'!$A:$A,$A13,'Puudete sisestamine'!$B:$B),"")</f>
        <v>10</v>
      </c>
      <c r="G13" s="99">
        <f>IF(SUMIF('Puudete sisestamine'!$A:$A,$A13,'Puudete sisestamine'!$C:$C)&gt;0,SUMIF('Puudete sisestamine'!$A:$A,$A13,'Puudete sisestamine'!$C:$C),"")</f>
      </c>
      <c r="H13" s="99">
        <f>IF(SUMIF('Puudete sisestamine'!$A:$A,$A13,'Puudete sisestamine'!$D:$D)&gt;0,SUMIF('Puudete sisestamine'!$A:$A,$A13,'Puudete sisestamine'!$D:$D),"")</f>
      </c>
      <c r="I13" s="99">
        <f>IF(SUMIF('Puudete sisestamine'!$A:$A,$A13,'Puudete sisestamine'!$E:$E)&gt;0,SUMIF('Puudete sisestamine'!$A:$A,$A13,'Puudete sisestamine'!$E:$E),"")</f>
      </c>
      <c r="J13" s="98" t="str">
        <f t="shared" si="0"/>
        <v>0:10</v>
      </c>
    </row>
    <row r="14" spans="1:10" s="101" customFormat="1" ht="14.25" customHeight="1">
      <c r="A14" s="98">
        <v>10</v>
      </c>
      <c r="B14" s="99" t="str">
        <f>VLOOKUP($A14,Startlist!$B:$H,2,FALSE)</f>
        <v>J18</v>
      </c>
      <c r="C14" s="100" t="str">
        <f>VLOOKUP($A14,Startlist!$B:$H,3,FALSE)</f>
        <v>Egert Auendorf</v>
      </c>
      <c r="D14" s="100" t="str">
        <f>VLOOKUP($A14,Startlist!$B:$H,4,FALSE)</f>
        <v>Henri Haav</v>
      </c>
      <c r="E14" s="100" t="str">
        <f>VLOOKUP($A14,Startlist!$B:$H,7,FALSE)</f>
        <v>Honda Civic</v>
      </c>
      <c r="F14" s="99">
        <f>IF(SUMIF('Puudete sisestamine'!$A:$A,$A14,'Puudete sisestamine'!$B:$B)&gt;0,SUMIF('Puudete sisestamine'!$A:$A,$A14,'Puudete sisestamine'!$B:$B),"")</f>
      </c>
      <c r="G14" s="99">
        <f>IF(SUMIF('Puudete sisestamine'!$A:$A,$A14,'Puudete sisestamine'!$C:$C)&gt;0,SUMIF('Puudete sisestamine'!$A:$A,$A14,'Puudete sisestamine'!$C:$C),"")</f>
      </c>
      <c r="H14" s="99">
        <f>IF(SUMIF('Puudete sisestamine'!$A:$A,$A14,'Puudete sisestamine'!$D:$D)&gt;0,SUMIF('Puudete sisestamine'!$A:$A,$A14,'Puudete sisestamine'!$D:$D),"")</f>
      </c>
      <c r="I14" s="99">
        <f>IF(SUMIF('Puudete sisestamine'!$A:$A,$A14,'Puudete sisestamine'!$E:$E)&gt;0,SUMIF('Puudete sisestamine'!$A:$A,$A14,'Puudete sisestamine'!$E:$E),"")</f>
      </c>
      <c r="J14" s="98">
        <f t="shared" si="0"/>
      </c>
    </row>
    <row r="15" spans="1:10" s="101" customFormat="1" ht="14.25" customHeight="1">
      <c r="A15" s="98">
        <v>11</v>
      </c>
      <c r="B15" s="99" t="str">
        <f>VLOOKUP($A15,Startlist!$B:$H,2,FALSE)</f>
        <v>J18</v>
      </c>
      <c r="C15" s="100" t="str">
        <f>VLOOKUP($A15,Startlist!$B:$H,3,FALSE)</f>
        <v>Karl Saanküll</v>
      </c>
      <c r="D15" s="100" t="str">
        <f>VLOOKUP($A15,Startlist!$B:$H,4,FALSE)</f>
        <v>Kadri Vahur</v>
      </c>
      <c r="E15" s="100" t="str">
        <f>VLOOKUP($A15,Startlist!$B:$H,7,FALSE)</f>
        <v>Honda Civic</v>
      </c>
      <c r="F15" s="99">
        <f>IF(SUMIF('Puudete sisestamine'!$A:$A,$A15,'Puudete sisestamine'!$B:$B)&gt;0,SUMIF('Puudete sisestamine'!$A:$A,$A15,'Puudete sisestamine'!$B:$B),"")</f>
      </c>
      <c r="G15" s="99">
        <f>IF(SUMIF('Puudete sisestamine'!$A:$A,$A15,'Puudete sisestamine'!$C:$C)&gt;0,SUMIF('Puudete sisestamine'!$A:$A,$A15,'Puudete sisestamine'!$C:$C),"")</f>
        <v>10</v>
      </c>
      <c r="H15" s="99">
        <f>IF(SUMIF('Puudete sisestamine'!$A:$A,$A15,'Puudete sisestamine'!$D:$D)&gt;0,SUMIF('Puudete sisestamine'!$A:$A,$A15,'Puudete sisestamine'!$D:$D),"")</f>
      </c>
      <c r="I15" s="99">
        <f>IF(SUMIF('Puudete sisestamine'!$A:$A,$A15,'Puudete sisestamine'!$E:$E)&gt;0,SUMIF('Puudete sisestamine'!$A:$A,$A15,'Puudete sisestamine'!$E:$E),"")</f>
      </c>
      <c r="J15" s="98" t="str">
        <f t="shared" si="0"/>
        <v>0:10</v>
      </c>
    </row>
    <row r="16" spans="1:10" s="101" customFormat="1" ht="14.25" customHeight="1">
      <c r="A16" s="98">
        <v>12</v>
      </c>
      <c r="B16" s="99" t="str">
        <f>VLOOKUP($A16,Startlist!$B:$H,2,FALSE)</f>
        <v>J16</v>
      </c>
      <c r="C16" s="100" t="str">
        <f>VLOOKUP($A16,Startlist!$B:$H,3,FALSE)</f>
        <v>Robert Kikkatalo</v>
      </c>
      <c r="D16" s="100" t="str">
        <f>VLOOKUP($A16,Startlist!$B:$H,4,FALSE)</f>
        <v>Rainer Umbleja</v>
      </c>
      <c r="E16" s="100" t="str">
        <f>VLOOKUP($A16,Startlist!$B:$H,7,FALSE)</f>
        <v>Honda Civic</v>
      </c>
      <c r="F16" s="99">
        <f>IF(SUMIF('Puudete sisestamine'!$A:$A,$A16,'Puudete sisestamine'!$B:$B)&gt;0,SUMIF('Puudete sisestamine'!$A:$A,$A16,'Puudete sisestamine'!$B:$B),"")</f>
      </c>
      <c r="G16" s="99">
        <f>IF(SUMIF('Puudete sisestamine'!$A:$A,$A16,'Puudete sisestamine'!$C:$C)&gt;0,SUMIF('Puudete sisestamine'!$A:$A,$A16,'Puudete sisestamine'!$C:$C),"")</f>
      </c>
      <c r="H16" s="99">
        <f>IF(SUMIF('Puudete sisestamine'!$A:$A,$A16,'Puudete sisestamine'!$D:$D)&gt;0,SUMIF('Puudete sisestamine'!$A:$A,$A16,'Puudete sisestamine'!$D:$D),"")</f>
      </c>
      <c r="I16" s="99">
        <f>IF(SUMIF('Puudete sisestamine'!$A:$A,$A16,'Puudete sisestamine'!$E:$E)&gt;0,SUMIF('Puudete sisestamine'!$A:$A,$A16,'Puudete sisestamine'!$E:$E),"")</f>
      </c>
      <c r="J16" s="98">
        <f t="shared" si="0"/>
      </c>
    </row>
    <row r="17" spans="1:10" s="101" customFormat="1" ht="14.25" customHeight="1" hidden="1">
      <c r="A17" s="98">
        <v>13</v>
      </c>
      <c r="B17" s="99" t="e">
        <f>VLOOKUP($A17,Startlist!$B:$H,2,FALSE)</f>
        <v>#N/A</v>
      </c>
      <c r="C17" s="100" t="e">
        <f>VLOOKUP($A17,Startlist!$B:$H,3,FALSE)</f>
        <v>#N/A</v>
      </c>
      <c r="D17" s="100" t="e">
        <f>VLOOKUP($A17,Startlist!$B:$H,4,FALSE)</f>
        <v>#N/A</v>
      </c>
      <c r="E17" s="100" t="e">
        <f>VLOOKUP($A17,Startlist!$B:$H,7,FALSE)</f>
        <v>#N/A</v>
      </c>
      <c r="F17" s="99">
        <f>IF(SUMIF('Puudete sisestamine'!$A:$A,$A17,'Puudete sisestamine'!$B:$B)&gt;0,SUMIF('Puudete sisestamine'!$A:$A,$A17,'Puudete sisestamine'!$B:$B),"")</f>
      </c>
      <c r="G17" s="99">
        <f>IF(SUMIF('Puudete sisestamine'!$A:$A,$A17,'Puudete sisestamine'!$C:$C)&gt;0,SUMIF('Puudete sisestamine'!$A:$A,$A17,'Puudete sisestamine'!$C:$C),"")</f>
      </c>
      <c r="H17" s="99">
        <f>IF(SUMIF('Puudete sisestamine'!$A:$A,$A17,'Puudete sisestamine'!$D:$D)&gt;0,SUMIF('Puudete sisestamine'!$A:$A,$A17,'Puudete sisestamine'!$D:$D),"")</f>
      </c>
      <c r="I17" s="99">
        <f>IF(SUMIF('Puudete sisestamine'!$A:$A,$A17,'Puudete sisestamine'!$E:$E)&gt;0,SUMIF('Puudete sisestamine'!$A:$A,$A17,'Puudete sisestamine'!$E:$E),"")</f>
      </c>
      <c r="J17" s="98">
        <f t="shared" si="0"/>
      </c>
    </row>
    <row r="18" spans="1:10" s="101" customFormat="1" ht="14.25" customHeight="1">
      <c r="A18" s="98">
        <v>14</v>
      </c>
      <c r="B18" s="99" t="str">
        <f>VLOOKUP($A18,Startlist!$B:$H,2,FALSE)</f>
        <v>J16</v>
      </c>
      <c r="C18" s="100" t="str">
        <f>VLOOKUP($A18,Startlist!$B:$H,3,FALSE)</f>
        <v>Kristofer Märtson</v>
      </c>
      <c r="D18" s="100" t="str">
        <f>VLOOKUP($A18,Startlist!$B:$H,4,FALSE)</f>
        <v>Ilmar Pukk</v>
      </c>
      <c r="E18" s="100" t="str">
        <f>VLOOKUP($A18,Startlist!$B:$H,7,FALSE)</f>
        <v>Honda Civic</v>
      </c>
      <c r="F18" s="99">
        <f>IF(SUMIF('Puudete sisestamine'!$A:$A,$A18,'Puudete sisestamine'!$B:$B)&gt;0,SUMIF('Puudete sisestamine'!$A:$A,$A18,'Puudete sisestamine'!$B:$B),"")</f>
      </c>
      <c r="G18" s="99">
        <f>IF(SUMIF('Puudete sisestamine'!$A:$A,$A18,'Puudete sisestamine'!$C:$C)&gt;0,SUMIF('Puudete sisestamine'!$A:$A,$A18,'Puudete sisestamine'!$C:$C),"")</f>
      </c>
      <c r="H18" s="99">
        <f>IF(SUMIF('Puudete sisestamine'!$A:$A,$A18,'Puudete sisestamine'!$D:$D)&gt;0,SUMIF('Puudete sisestamine'!$A:$A,$A18,'Puudete sisestamine'!$D:$D),"")</f>
      </c>
      <c r="I18" s="99">
        <f>IF(SUMIF('Puudete sisestamine'!$A:$A,$A18,'Puudete sisestamine'!$E:$E)&gt;0,SUMIF('Puudete sisestamine'!$A:$A,$A18,'Puudete sisestamine'!$E:$E),"")</f>
      </c>
      <c r="J18" s="98">
        <f t="shared" si="0"/>
      </c>
    </row>
    <row r="19" spans="1:10" s="101" customFormat="1" ht="14.25" customHeight="1">
      <c r="A19" s="98">
        <v>15</v>
      </c>
      <c r="B19" s="99" t="str">
        <f>VLOOKUP($A19,Startlist!$B:$H,2,FALSE)</f>
        <v>J16</v>
      </c>
      <c r="C19" s="100" t="str">
        <f>VLOOKUP($A19,Startlist!$B:$H,3,FALSE)</f>
        <v>Marten Poder</v>
      </c>
      <c r="D19" s="100" t="str">
        <f>VLOOKUP($A19,Startlist!$B:$H,4,FALSE)</f>
        <v>Maria Trave</v>
      </c>
      <c r="E19" s="100" t="str">
        <f>VLOOKUP($A19,Startlist!$B:$H,7,FALSE)</f>
        <v>Honda Civic</v>
      </c>
      <c r="F19" s="99">
        <f>IF(SUMIF('Puudete sisestamine'!$A:$A,$A19,'Puudete sisestamine'!$B:$B)&gt;0,SUMIF('Puudete sisestamine'!$A:$A,$A19,'Puudete sisestamine'!$B:$B),"")</f>
      </c>
      <c r="G19" s="99">
        <f>IF(SUMIF('Puudete sisestamine'!$A:$A,$A19,'Puudete sisestamine'!$C:$C)&gt;0,SUMIF('Puudete sisestamine'!$A:$A,$A19,'Puudete sisestamine'!$C:$C),"")</f>
      </c>
      <c r="H19" s="99">
        <f>IF(SUMIF('Puudete sisestamine'!$A:$A,$A19,'Puudete sisestamine'!$D:$D)&gt;0,SUMIF('Puudete sisestamine'!$A:$A,$A19,'Puudete sisestamine'!$D:$D),"")</f>
      </c>
      <c r="I19" s="99">
        <f>IF(SUMIF('Puudete sisestamine'!$A:$A,$A19,'Puudete sisestamine'!$E:$E)&gt;0,SUMIF('Puudete sisestamine'!$A:$A,$A19,'Puudete sisestamine'!$E:$E),"")</f>
      </c>
      <c r="J19" s="98">
        <f t="shared" si="0"/>
      </c>
    </row>
    <row r="20" spans="1:10" s="101" customFormat="1" ht="14.25" customHeight="1">
      <c r="A20" s="98">
        <v>16</v>
      </c>
      <c r="B20" s="99" t="str">
        <f>VLOOKUP($A20,Startlist!$B:$H,2,FALSE)</f>
        <v>J18</v>
      </c>
      <c r="C20" s="100" t="str">
        <f>VLOOKUP($A20,Startlist!$B:$H,3,FALSE)</f>
        <v>Tommy Toim</v>
      </c>
      <c r="D20" s="100" t="str">
        <f>VLOOKUP($A20,Startlist!$B:$H,4,FALSE)</f>
        <v>Taavi Pirnipuu</v>
      </c>
      <c r="E20" s="100" t="str">
        <f>VLOOKUP($A20,Startlist!$B:$H,7,FALSE)</f>
        <v>Toyota Corolla</v>
      </c>
      <c r="F20" s="99">
        <f>IF(SUMIF('Puudete sisestamine'!$A:$A,$A20,'Puudete sisestamine'!$B:$B)&gt;0,SUMIF('Puudete sisestamine'!$A:$A,$A20,'Puudete sisestamine'!$B:$B),"")</f>
      </c>
      <c r="G20" s="99">
        <f>IF(SUMIF('Puudete sisestamine'!$A:$A,$A20,'Puudete sisestamine'!$C:$C)&gt;0,SUMIF('Puudete sisestamine'!$A:$A,$A20,'Puudete sisestamine'!$C:$C),"")</f>
      </c>
      <c r="H20" s="99">
        <f>IF(SUMIF('Puudete sisestamine'!$A:$A,$A20,'Puudete sisestamine'!$D:$D)&gt;0,SUMIF('Puudete sisestamine'!$A:$A,$A20,'Puudete sisestamine'!$D:$D),"")</f>
      </c>
      <c r="I20" s="99">
        <f>IF(SUMIF('Puudete sisestamine'!$A:$A,$A20,'Puudete sisestamine'!$E:$E)&gt;0,SUMIF('Puudete sisestamine'!$A:$A,$A20,'Puudete sisestamine'!$E:$E),"")</f>
      </c>
      <c r="J20" s="98">
        <f t="shared" si="0"/>
      </c>
    </row>
    <row r="21" spans="1:10" s="101" customFormat="1" ht="14.25" customHeight="1">
      <c r="A21" s="98">
        <v>17</v>
      </c>
      <c r="B21" s="99" t="str">
        <f>VLOOKUP($A21,Startlist!$B:$H,2,FALSE)</f>
        <v>J16</v>
      </c>
      <c r="C21" s="100" t="str">
        <f>VLOOKUP($A21,Startlist!$B:$H,3,FALSE)</f>
        <v>Eerik Pank</v>
      </c>
      <c r="D21" s="100" t="str">
        <f>VLOOKUP($A21,Startlist!$B:$H,4,FALSE)</f>
        <v>Raimo Lillemets</v>
      </c>
      <c r="E21" s="100" t="str">
        <f>VLOOKUP($A21,Startlist!$B:$H,7,FALSE)</f>
        <v>Honda CRX</v>
      </c>
      <c r="F21" s="99">
        <f>IF(SUMIF('Puudete sisestamine'!$A:$A,$A21,'Puudete sisestamine'!$B:$B)&gt;0,SUMIF('Puudete sisestamine'!$A:$A,$A21,'Puudete sisestamine'!$B:$B),"")</f>
      </c>
      <c r="G21" s="99">
        <f>IF(SUMIF('Puudete sisestamine'!$A:$A,$A21,'Puudete sisestamine'!$C:$C)&gt;0,SUMIF('Puudete sisestamine'!$A:$A,$A21,'Puudete sisestamine'!$C:$C),"")</f>
      </c>
      <c r="H21" s="99">
        <f>IF(SUMIF('Puudete sisestamine'!$A:$A,$A21,'Puudete sisestamine'!$D:$D)&gt;0,SUMIF('Puudete sisestamine'!$A:$A,$A21,'Puudete sisestamine'!$D:$D),"")</f>
      </c>
      <c r="I21" s="99">
        <f>IF(SUMIF('Puudete sisestamine'!$A:$A,$A21,'Puudete sisestamine'!$E:$E)&gt;0,SUMIF('Puudete sisestamine'!$A:$A,$A21,'Puudete sisestamine'!$E:$E),"")</f>
      </c>
      <c r="J21" s="98">
        <f t="shared" si="0"/>
      </c>
    </row>
    <row r="22" spans="1:10" s="101" customFormat="1" ht="14.25" customHeight="1">
      <c r="A22" s="98">
        <v>18</v>
      </c>
      <c r="B22" s="99" t="str">
        <f>VLOOKUP($A22,Startlist!$B:$H,2,FALSE)</f>
        <v>J18</v>
      </c>
      <c r="C22" s="100" t="str">
        <f>VLOOKUP($A22,Startlist!$B:$H,3,FALSE)</f>
        <v>Magnar Arula</v>
      </c>
      <c r="D22" s="100" t="str">
        <f>VLOOKUP($A22,Startlist!$B:$H,4,FALSE)</f>
        <v>Ragnar Laurits</v>
      </c>
      <c r="E22" s="100" t="str">
        <f>VLOOKUP($A22,Startlist!$B:$H,7,FALSE)</f>
        <v>Honda Civic Type R</v>
      </c>
      <c r="F22" s="99">
        <f>IF(SUMIF('Puudete sisestamine'!$A:$A,$A22,'Puudete sisestamine'!$B:$B)&gt;0,SUMIF('Puudete sisestamine'!$A:$A,$A22,'Puudete sisestamine'!$B:$B),"")</f>
      </c>
      <c r="G22" s="99">
        <f>IF(SUMIF('Puudete sisestamine'!$A:$A,$A22,'Puudete sisestamine'!$C:$C)&gt;0,SUMIF('Puudete sisestamine'!$A:$A,$A22,'Puudete sisestamine'!$C:$C),"")</f>
      </c>
      <c r="H22" s="99">
        <f>IF(SUMIF('Puudete sisestamine'!$A:$A,$A22,'Puudete sisestamine'!$D:$D)&gt;0,SUMIF('Puudete sisestamine'!$A:$A,$A22,'Puudete sisestamine'!$D:$D),"")</f>
      </c>
      <c r="I22" s="99">
        <f>IF(SUMIF('Puudete sisestamine'!$A:$A,$A22,'Puudete sisestamine'!$E:$E)&gt;0,SUMIF('Puudete sisestamine'!$A:$A,$A22,'Puudete sisestamine'!$E:$E),"")</f>
      </c>
      <c r="J22" s="98">
        <f t="shared" si="0"/>
      </c>
    </row>
    <row r="23" spans="1:10" s="101" customFormat="1" ht="14.25" customHeight="1">
      <c r="A23" s="98">
        <v>19</v>
      </c>
      <c r="B23" s="99" t="str">
        <f>VLOOKUP($A23,Startlist!$B:$H,2,FALSE)</f>
        <v>J18</v>
      </c>
      <c r="C23" s="100" t="str">
        <f>VLOOKUP($A23,Startlist!$B:$H,3,FALSE)</f>
        <v>Pranko Korgesaar</v>
      </c>
      <c r="D23" s="100" t="str">
        <f>VLOOKUP($A23,Startlist!$B:$H,4,FALSE)</f>
        <v>Priit Korgesaar</v>
      </c>
      <c r="E23" s="100" t="str">
        <f>VLOOKUP($A23,Startlist!$B:$H,7,FALSE)</f>
        <v>BMW 318TI</v>
      </c>
      <c r="F23" s="99">
        <f>IF(SUMIF('Puudete sisestamine'!$A:$A,$A23,'Puudete sisestamine'!$B:$B)&gt;0,SUMIF('Puudete sisestamine'!$A:$A,$A23,'Puudete sisestamine'!$B:$B),"")</f>
      </c>
      <c r="G23" s="99">
        <f>IF(SUMIF('Puudete sisestamine'!$A:$A,$A23,'Puudete sisestamine'!$C:$C)&gt;0,SUMIF('Puudete sisestamine'!$A:$A,$A23,'Puudete sisestamine'!$C:$C),"")</f>
      </c>
      <c r="H23" s="99">
        <f>IF(SUMIF('Puudete sisestamine'!$A:$A,$A23,'Puudete sisestamine'!$D:$D)&gt;0,SUMIF('Puudete sisestamine'!$A:$A,$A23,'Puudete sisestamine'!$D:$D),"")</f>
      </c>
      <c r="I23" s="99">
        <f>IF(SUMIF('Puudete sisestamine'!$A:$A,$A23,'Puudete sisestamine'!$E:$E)&gt;0,SUMIF('Puudete sisestamine'!$A:$A,$A23,'Puudete sisestamine'!$E:$E),"")</f>
      </c>
      <c r="J23" s="98">
        <f t="shared" si="0"/>
      </c>
    </row>
    <row r="24" spans="1:10" s="101" customFormat="1" ht="14.25" customHeight="1">
      <c r="A24" s="98">
        <v>20</v>
      </c>
      <c r="B24" s="99" t="str">
        <f>VLOOKUP($A24,Startlist!$B:$H,2,FALSE)</f>
        <v>J18</v>
      </c>
      <c r="C24" s="100" t="str">
        <f>VLOOKUP($A24,Startlist!$B:$H,3,FALSE)</f>
        <v>Markus Haiba</v>
      </c>
      <c r="D24" s="100" t="str">
        <f>VLOOKUP($A24,Startlist!$B:$H,4,FALSE)</f>
        <v>Marti Rillo</v>
      </c>
      <c r="E24" s="100" t="str">
        <f>VLOOKUP($A24,Startlist!$B:$H,7,FALSE)</f>
        <v>Honda Civic Type R</v>
      </c>
      <c r="F24" s="99">
        <f>IF(SUMIF('Puudete sisestamine'!$A:$A,$A24,'Puudete sisestamine'!$B:$B)&gt;0,SUMIF('Puudete sisestamine'!$A:$A,$A24,'Puudete sisestamine'!$B:$B),"")</f>
      </c>
      <c r="G24" s="99">
        <f>IF(SUMIF('Puudete sisestamine'!$A:$A,$A24,'Puudete sisestamine'!$C:$C)&gt;0,SUMIF('Puudete sisestamine'!$A:$A,$A24,'Puudete sisestamine'!$C:$C),"")</f>
      </c>
      <c r="H24" s="99">
        <f>IF(SUMIF('Puudete sisestamine'!$A:$A,$A24,'Puudete sisestamine'!$D:$D)&gt;0,SUMIF('Puudete sisestamine'!$A:$A,$A24,'Puudete sisestamine'!$D:$D),"")</f>
      </c>
      <c r="I24" s="99">
        <f>IF(SUMIF('Puudete sisestamine'!$A:$A,$A24,'Puudete sisestamine'!$E:$E)&gt;0,SUMIF('Puudete sisestamine'!$A:$A,$A24,'Puudete sisestamine'!$E:$E),"")</f>
      </c>
      <c r="J24" s="98">
        <f t="shared" si="0"/>
      </c>
    </row>
    <row r="25" spans="1:10" s="101" customFormat="1" ht="14.25" customHeight="1">
      <c r="A25" s="98">
        <v>21</v>
      </c>
      <c r="B25" s="99" t="str">
        <f>VLOOKUP($A25,Startlist!$B:$H,2,FALSE)</f>
        <v>J16</v>
      </c>
      <c r="C25" s="100" t="str">
        <f>VLOOKUP($A25,Startlist!$B:$H,3,FALSE)</f>
        <v>Jaspar Vaher</v>
      </c>
      <c r="D25" s="100" t="str">
        <f>VLOOKUP($A25,Startlist!$B:$H,4,FALSE)</f>
        <v>Avo Vaher</v>
      </c>
      <c r="E25" s="100" t="str">
        <f>VLOOKUP($A25,Startlist!$B:$H,7,FALSE)</f>
        <v>Honda Civic</v>
      </c>
      <c r="F25" s="99">
        <f>IF(SUMIF('Puudete sisestamine'!$A:$A,$A25,'Puudete sisestamine'!$B:$B)&gt;0,SUMIF('Puudete sisestamine'!$A:$A,$A25,'Puudete sisestamine'!$B:$B),"")</f>
      </c>
      <c r="G25" s="99">
        <f>IF(SUMIF('Puudete sisestamine'!$A:$A,$A25,'Puudete sisestamine'!$C:$C)&gt;0,SUMIF('Puudete sisestamine'!$A:$A,$A25,'Puudete sisestamine'!$C:$C),"")</f>
      </c>
      <c r="H25" s="99">
        <f>IF(SUMIF('Puudete sisestamine'!$A:$A,$A25,'Puudete sisestamine'!$D:$D)&gt;0,SUMIF('Puudete sisestamine'!$A:$A,$A25,'Puudete sisestamine'!$D:$D),"")</f>
      </c>
      <c r="I25" s="99">
        <f>IF(SUMIF('Puudete sisestamine'!$A:$A,$A25,'Puudete sisestamine'!$E:$E)&gt;0,SUMIF('Puudete sisestamine'!$A:$A,$A25,'Puudete sisestamine'!$E:$E),"")</f>
      </c>
      <c r="J25" s="98">
        <f t="shared" si="0"/>
      </c>
    </row>
    <row r="26" spans="1:10" s="101" customFormat="1" ht="14.25" customHeight="1">
      <c r="A26" s="98">
        <v>22</v>
      </c>
      <c r="B26" s="99" t="str">
        <f>VLOOKUP($A26,Startlist!$B:$H,2,FALSE)</f>
        <v>4WD</v>
      </c>
      <c r="C26" s="100" t="str">
        <f>VLOOKUP($A26,Startlist!$B:$H,3,FALSE)</f>
        <v>Lauri Kotkas</v>
      </c>
      <c r="D26" s="100" t="str">
        <f>VLOOKUP($A26,Startlist!$B:$H,4,FALSE)</f>
        <v>Hannes Nook</v>
      </c>
      <c r="E26" s="100" t="str">
        <f>VLOOKUP($A26,Startlist!$B:$H,7,FALSE)</f>
        <v>Mitsubishi Lancer EVO</v>
      </c>
      <c r="F26" s="99">
        <f>IF(SUMIF('Puudete sisestamine'!$A:$A,$A26,'Puudete sisestamine'!$B:$B)&gt;0,SUMIF('Puudete sisestamine'!$A:$A,$A26,'Puudete sisestamine'!$B:$B),"")</f>
      </c>
      <c r="G26" s="99">
        <f>IF(SUMIF('Puudete sisestamine'!$A:$A,$A26,'Puudete sisestamine'!$C:$C)&gt;0,SUMIF('Puudete sisestamine'!$A:$A,$A26,'Puudete sisestamine'!$C:$C),"")</f>
      </c>
      <c r="H26" s="99">
        <f>IF(SUMIF('Puudete sisestamine'!$A:$A,$A26,'Puudete sisestamine'!$D:$D)&gt;0,SUMIF('Puudete sisestamine'!$A:$A,$A26,'Puudete sisestamine'!$D:$D),"")</f>
      </c>
      <c r="I26" s="99">
        <f>IF(SUMIF('Puudete sisestamine'!$A:$A,$A26,'Puudete sisestamine'!$E:$E)&gt;0,SUMIF('Puudete sisestamine'!$A:$A,$A26,'Puudete sisestamine'!$E:$E),"")</f>
      </c>
      <c r="J26" s="98">
        <f t="shared" si="0"/>
      </c>
    </row>
    <row r="27" spans="1:10" s="101" customFormat="1" ht="14.25" customHeight="1">
      <c r="A27" s="98">
        <v>23</v>
      </c>
      <c r="B27" s="99" t="str">
        <f>VLOOKUP($A27,Startlist!$B:$H,2,FALSE)</f>
        <v>4WD</v>
      </c>
      <c r="C27" s="100" t="str">
        <f>VLOOKUP($A27,Startlist!$B:$H,3,FALSE)</f>
        <v>Henri Pihel</v>
      </c>
      <c r="D27" s="100" t="str">
        <f>VLOOKUP($A27,Startlist!$B:$H,4,FALSE)</f>
        <v>Martin Vihmann</v>
      </c>
      <c r="E27" s="100" t="str">
        <f>VLOOKUP($A27,Startlist!$B:$H,7,FALSE)</f>
        <v>Mitsubishi Lancer EVO</v>
      </c>
      <c r="F27" s="99">
        <f>IF(SUMIF('Puudete sisestamine'!$A:$A,$A27,'Puudete sisestamine'!$B:$B)&gt;0,SUMIF('Puudete sisestamine'!$A:$A,$A27,'Puudete sisestamine'!$B:$B),"")</f>
      </c>
      <c r="G27" s="99">
        <f>IF(SUMIF('Puudete sisestamine'!$A:$A,$A27,'Puudete sisestamine'!$C:$C)&gt;0,SUMIF('Puudete sisestamine'!$A:$A,$A27,'Puudete sisestamine'!$C:$C),"")</f>
      </c>
      <c r="H27" s="99">
        <f>IF(SUMIF('Puudete sisestamine'!$A:$A,$A27,'Puudete sisestamine'!$D:$D)&gt;0,SUMIF('Puudete sisestamine'!$A:$A,$A27,'Puudete sisestamine'!$D:$D),"")</f>
      </c>
      <c r="I27" s="99">
        <f>IF(SUMIF('Puudete sisestamine'!$A:$A,$A27,'Puudete sisestamine'!$E:$E)&gt;0,SUMIF('Puudete sisestamine'!$A:$A,$A27,'Puudete sisestamine'!$E:$E),"")</f>
      </c>
      <c r="J27" s="98">
        <f t="shared" si="0"/>
      </c>
    </row>
    <row r="28" spans="1:10" s="101" customFormat="1" ht="14.25" customHeight="1">
      <c r="A28" s="98">
        <v>24</v>
      </c>
      <c r="B28" s="99" t="str">
        <f>VLOOKUP($A28,Startlist!$B:$H,2,FALSE)</f>
        <v>4WD</v>
      </c>
      <c r="C28" s="100" t="str">
        <f>VLOOKUP($A28,Startlist!$B:$H,3,FALSE)</f>
        <v>Antti Kangro</v>
      </c>
      <c r="D28" s="100" t="str">
        <f>VLOOKUP($A28,Startlist!$B:$H,4,FALSE)</f>
        <v>Avo Kangro</v>
      </c>
      <c r="E28" s="100" t="str">
        <f>VLOOKUP($A28,Startlist!$B:$H,7,FALSE)</f>
        <v>Mitsubishi Lancer EVO</v>
      </c>
      <c r="F28" s="99">
        <f>IF(SUMIF('Puudete sisestamine'!$A:$A,$A28,'Puudete sisestamine'!$B:$B)&gt;0,SUMIF('Puudete sisestamine'!$A:$A,$A28,'Puudete sisestamine'!$B:$B),"")</f>
      </c>
      <c r="G28" s="99">
        <f>IF(SUMIF('Puudete sisestamine'!$A:$A,$A28,'Puudete sisestamine'!$C:$C)&gt;0,SUMIF('Puudete sisestamine'!$A:$A,$A28,'Puudete sisestamine'!$C:$C),"")</f>
      </c>
      <c r="H28" s="99">
        <f>IF(SUMIF('Puudete sisestamine'!$A:$A,$A28,'Puudete sisestamine'!$D:$D)&gt;0,SUMIF('Puudete sisestamine'!$A:$A,$A28,'Puudete sisestamine'!$D:$D),"")</f>
      </c>
      <c r="I28" s="99">
        <f>IF(SUMIF('Puudete sisestamine'!$A:$A,$A28,'Puudete sisestamine'!$E:$E)&gt;0,SUMIF('Puudete sisestamine'!$A:$A,$A28,'Puudete sisestamine'!$E:$E),"")</f>
      </c>
      <c r="J28" s="98">
        <f t="shared" si="0"/>
      </c>
    </row>
    <row r="29" spans="1:10" s="101" customFormat="1" ht="14.25" customHeight="1">
      <c r="A29" s="98">
        <v>25</v>
      </c>
      <c r="B29" s="99" t="str">
        <f>VLOOKUP($A29,Startlist!$B:$H,2,FALSE)</f>
        <v>4WD</v>
      </c>
      <c r="C29" s="100" t="str">
        <f>VLOOKUP($A29,Startlist!$B:$H,3,FALSE)</f>
        <v>Gert Aasmäe</v>
      </c>
      <c r="D29" s="100" t="str">
        <f>VLOOKUP($A29,Startlist!$B:$H,4,FALSE)</f>
        <v>Vally Soopalu</v>
      </c>
      <c r="E29" s="100" t="str">
        <f>VLOOKUP($A29,Startlist!$B:$H,7,FALSE)</f>
        <v>Mitsubishi Lancer EVO</v>
      </c>
      <c r="F29" s="99">
        <f>IF(SUMIF('Puudete sisestamine'!$A:$A,$A29,'Puudete sisestamine'!$B:$B)&gt;0,SUMIF('Puudete sisestamine'!$A:$A,$A29,'Puudete sisestamine'!$B:$B),"")</f>
      </c>
      <c r="G29" s="99">
        <f>IF(SUMIF('Puudete sisestamine'!$A:$A,$A29,'Puudete sisestamine'!$C:$C)&gt;0,SUMIF('Puudete sisestamine'!$A:$A,$A29,'Puudete sisestamine'!$C:$C),"")</f>
      </c>
      <c r="H29" s="99">
        <f>IF(SUMIF('Puudete sisestamine'!$A:$A,$A29,'Puudete sisestamine'!$D:$D)&gt;0,SUMIF('Puudete sisestamine'!$A:$A,$A29,'Puudete sisestamine'!$D:$D),"")</f>
      </c>
      <c r="I29" s="99">
        <f>IF(SUMIF('Puudete sisestamine'!$A:$A,$A29,'Puudete sisestamine'!$E:$E)&gt;0,SUMIF('Puudete sisestamine'!$A:$A,$A29,'Puudete sisestamine'!$E:$E),"")</f>
      </c>
      <c r="J29" s="98">
        <f t="shared" si="0"/>
      </c>
    </row>
    <row r="30" spans="1:10" s="101" customFormat="1" ht="14.25" customHeight="1">
      <c r="A30" s="98">
        <v>26</v>
      </c>
      <c r="B30" s="99" t="str">
        <f>VLOOKUP($A30,Startlist!$B:$H,2,FALSE)</f>
        <v>2WS</v>
      </c>
      <c r="C30" s="100" t="str">
        <f>VLOOKUP($A30,Startlist!$B:$H,3,FALSE)</f>
        <v>Daniel Ling</v>
      </c>
      <c r="D30" s="100" t="str">
        <f>VLOOKUP($A30,Startlist!$B:$H,4,FALSE)</f>
        <v>Madis Kümmel</v>
      </c>
      <c r="E30" s="100" t="str">
        <f>VLOOKUP($A30,Startlist!$B:$H,7,FALSE)</f>
        <v>BMW 320</v>
      </c>
      <c r="F30" s="99">
        <f>IF(SUMIF('Puudete sisestamine'!$A:$A,$A30,'Puudete sisestamine'!$B:$B)&gt;0,SUMIF('Puudete sisestamine'!$A:$A,$A30,'Puudete sisestamine'!$B:$B),"")</f>
      </c>
      <c r="G30" s="99">
        <f>IF(SUMIF('Puudete sisestamine'!$A:$A,$A30,'Puudete sisestamine'!$C:$C)&gt;0,SUMIF('Puudete sisestamine'!$A:$A,$A30,'Puudete sisestamine'!$C:$C),"")</f>
      </c>
      <c r="H30" s="99">
        <f>IF(SUMIF('Puudete sisestamine'!$A:$A,$A30,'Puudete sisestamine'!$D:$D)&gt;0,SUMIF('Puudete sisestamine'!$A:$A,$A30,'Puudete sisestamine'!$D:$D),"")</f>
      </c>
      <c r="I30" s="99">
        <f>IF(SUMIF('Puudete sisestamine'!$A:$A,$A30,'Puudete sisestamine'!$E:$E)&gt;0,SUMIF('Puudete sisestamine'!$A:$A,$A30,'Puudete sisestamine'!$E:$E),"")</f>
      </c>
      <c r="J30" s="98">
        <f t="shared" si="0"/>
      </c>
    </row>
    <row r="31" spans="1:10" s="101" customFormat="1" ht="14.25" customHeight="1">
      <c r="A31" s="98">
        <v>27</v>
      </c>
      <c r="B31" s="99" t="str">
        <f>VLOOKUP($A31,Startlist!$B:$H,2,FALSE)</f>
        <v>4WD</v>
      </c>
      <c r="C31" s="100" t="str">
        <f>VLOOKUP($A31,Startlist!$B:$H,3,FALSE)</f>
        <v>Urmo Kaasik</v>
      </c>
      <c r="D31" s="100" t="str">
        <f>VLOOKUP($A31,Startlist!$B:$H,4,FALSE)</f>
        <v>Ingvar Mägi</v>
      </c>
      <c r="E31" s="100" t="str">
        <f>VLOOKUP($A31,Startlist!$B:$H,7,FALSE)</f>
        <v>Subaru Impreza</v>
      </c>
      <c r="F31" s="99">
        <f>IF(SUMIF('Puudete sisestamine'!$A:$A,$A31,'Puudete sisestamine'!$B:$B)&gt;0,SUMIF('Puudete sisestamine'!$A:$A,$A31,'Puudete sisestamine'!$B:$B),"")</f>
      </c>
      <c r="G31" s="99">
        <f>IF(SUMIF('Puudete sisestamine'!$A:$A,$A31,'Puudete sisestamine'!$C:$C)&gt;0,SUMIF('Puudete sisestamine'!$A:$A,$A31,'Puudete sisestamine'!$C:$C),"")</f>
      </c>
      <c r="H31" s="99">
        <f>IF(SUMIF('Puudete sisestamine'!$A:$A,$A31,'Puudete sisestamine'!$D:$D)&gt;0,SUMIF('Puudete sisestamine'!$A:$A,$A31,'Puudete sisestamine'!$D:$D),"")</f>
      </c>
      <c r="I31" s="99">
        <f>IF(SUMIF('Puudete sisestamine'!$A:$A,$A31,'Puudete sisestamine'!$E:$E)&gt;0,SUMIF('Puudete sisestamine'!$A:$A,$A31,'Puudete sisestamine'!$E:$E),"")</f>
      </c>
      <c r="J31" s="98">
        <f t="shared" si="0"/>
      </c>
    </row>
    <row r="32" spans="1:10" s="101" customFormat="1" ht="14.25" customHeight="1">
      <c r="A32" s="98">
        <v>28</v>
      </c>
      <c r="B32" s="99" t="str">
        <f>VLOOKUP($A32,Startlist!$B:$H,2,FALSE)</f>
        <v>2WS</v>
      </c>
      <c r="C32" s="100" t="str">
        <f>VLOOKUP($A32,Startlist!$B:$H,3,FALSE)</f>
        <v>Tarmo Lee</v>
      </c>
      <c r="D32" s="100" t="str">
        <f>VLOOKUP($A32,Startlist!$B:$H,4,FALSE)</f>
        <v>Tonu Nommik</v>
      </c>
      <c r="E32" s="100" t="str">
        <f>VLOOKUP($A32,Startlist!$B:$H,7,FALSE)</f>
        <v>BMW 318IS</v>
      </c>
      <c r="F32" s="99">
        <f>IF(SUMIF('Puudete sisestamine'!$A:$A,$A32,'Puudete sisestamine'!$B:$B)&gt;0,SUMIF('Puudete sisestamine'!$A:$A,$A32,'Puudete sisestamine'!$B:$B),"")</f>
      </c>
      <c r="G32" s="99">
        <f>IF(SUMIF('Puudete sisestamine'!$A:$A,$A32,'Puudete sisestamine'!$C:$C)&gt;0,SUMIF('Puudete sisestamine'!$A:$A,$A32,'Puudete sisestamine'!$C:$C),"")</f>
      </c>
      <c r="H32" s="99">
        <f>IF(SUMIF('Puudete sisestamine'!$A:$A,$A32,'Puudete sisestamine'!$D:$D)&gt;0,SUMIF('Puudete sisestamine'!$A:$A,$A32,'Puudete sisestamine'!$D:$D),"")</f>
      </c>
      <c r="I32" s="99">
        <f>IF(SUMIF('Puudete sisestamine'!$A:$A,$A32,'Puudete sisestamine'!$E:$E)&gt;0,SUMIF('Puudete sisestamine'!$A:$A,$A32,'Puudete sisestamine'!$E:$E),"")</f>
      </c>
      <c r="J32" s="98">
        <f t="shared" si="0"/>
      </c>
    </row>
    <row r="33" spans="1:10" s="101" customFormat="1" ht="14.25" customHeight="1">
      <c r="A33" s="98">
        <v>29</v>
      </c>
      <c r="B33" s="99" t="str">
        <f>VLOOKUP($A33,Startlist!$B:$H,2,FALSE)</f>
        <v>2WS</v>
      </c>
      <c r="C33" s="100" t="str">
        <f>VLOOKUP($A33,Startlist!$B:$H,3,FALSE)</f>
        <v>Tauri Nogu</v>
      </c>
      <c r="D33" s="100" t="str">
        <f>VLOOKUP($A33,Startlist!$B:$H,4,FALSE)</f>
        <v>Priit Nogu</v>
      </c>
      <c r="E33" s="100" t="str">
        <f>VLOOKUP($A33,Startlist!$B:$H,7,FALSE)</f>
        <v>BMW 320I</v>
      </c>
      <c r="F33" s="99">
        <f>IF(SUMIF('Puudete sisestamine'!$A:$A,$A33,'Puudete sisestamine'!$B:$B)&gt;0,SUMIF('Puudete sisestamine'!$A:$A,$A33,'Puudete sisestamine'!$B:$B),"")</f>
      </c>
      <c r="G33" s="99">
        <f>IF(SUMIF('Puudete sisestamine'!$A:$A,$A33,'Puudete sisestamine'!$C:$C)&gt;0,SUMIF('Puudete sisestamine'!$A:$A,$A33,'Puudete sisestamine'!$C:$C),"")</f>
      </c>
      <c r="H33" s="99">
        <f>IF(SUMIF('Puudete sisestamine'!$A:$A,$A33,'Puudete sisestamine'!$D:$D)&gt;0,SUMIF('Puudete sisestamine'!$A:$A,$A33,'Puudete sisestamine'!$D:$D),"")</f>
      </c>
      <c r="I33" s="99">
        <f>IF(SUMIF('Puudete sisestamine'!$A:$A,$A33,'Puudete sisestamine'!$E:$E)&gt;0,SUMIF('Puudete sisestamine'!$A:$A,$A33,'Puudete sisestamine'!$E:$E),"")</f>
      </c>
      <c r="J33" s="98">
        <f t="shared" si="0"/>
      </c>
    </row>
    <row r="34" spans="1:10" s="101" customFormat="1" ht="14.25" customHeight="1">
      <c r="A34" s="98">
        <v>30</v>
      </c>
      <c r="B34" s="99" t="str">
        <f>VLOOKUP($A34,Startlist!$B:$H,2,FALSE)</f>
        <v>2WS</v>
      </c>
      <c r="C34" s="100" t="str">
        <f>VLOOKUP($A34,Startlist!$B:$H,3,FALSE)</f>
        <v>Marek Tammoja</v>
      </c>
      <c r="D34" s="100" t="str">
        <f>VLOOKUP($A34,Startlist!$B:$H,4,FALSE)</f>
        <v>Markus Tammoja</v>
      </c>
      <c r="E34" s="100" t="str">
        <f>VLOOKUP($A34,Startlist!$B:$H,7,FALSE)</f>
        <v>BMW 325I</v>
      </c>
      <c r="F34" s="99">
        <f>IF(SUMIF('Puudete sisestamine'!$A:$A,$A34,'Puudete sisestamine'!$B:$B)&gt;0,SUMIF('Puudete sisestamine'!$A:$A,$A34,'Puudete sisestamine'!$B:$B),"")</f>
        <v>10</v>
      </c>
      <c r="G34" s="99">
        <f>IF(SUMIF('Puudete sisestamine'!$A:$A,$A34,'Puudete sisestamine'!$C:$C)&gt;0,SUMIF('Puudete sisestamine'!$A:$A,$A34,'Puudete sisestamine'!$C:$C),"")</f>
      </c>
      <c r="H34" s="99">
        <f>IF(SUMIF('Puudete sisestamine'!$A:$A,$A34,'Puudete sisestamine'!$D:$D)&gt;0,SUMIF('Puudete sisestamine'!$A:$A,$A34,'Puudete sisestamine'!$D:$D),"")</f>
      </c>
      <c r="I34" s="99">
        <f>IF(SUMIF('Puudete sisestamine'!$A:$A,$A34,'Puudete sisestamine'!$E:$E)&gt;0,SUMIF('Puudete sisestamine'!$A:$A,$A34,'Puudete sisestamine'!$E:$E),"")</f>
      </c>
      <c r="J34" s="98" t="str">
        <f t="shared" si="0"/>
        <v>0:10</v>
      </c>
    </row>
    <row r="35" spans="1:10" s="101" customFormat="1" ht="14.25" customHeight="1">
      <c r="A35" s="98">
        <v>31</v>
      </c>
      <c r="B35" s="99" t="str">
        <f>VLOOKUP($A35,Startlist!$B:$H,2,FALSE)</f>
        <v>2WS</v>
      </c>
      <c r="C35" s="100" t="str">
        <f>VLOOKUP($A35,Startlist!$B:$H,3,FALSE)</f>
        <v>Raul Aava</v>
      </c>
      <c r="D35" s="100" t="str">
        <f>VLOOKUP($A35,Startlist!$B:$H,4,FALSE)</f>
        <v>Kristjan Peegel</v>
      </c>
      <c r="E35" s="100" t="str">
        <f>VLOOKUP($A35,Startlist!$B:$H,7,FALSE)</f>
        <v>Honda Civic</v>
      </c>
      <c r="F35" s="99">
        <f>IF(SUMIF('Puudete sisestamine'!$A:$A,$A35,'Puudete sisestamine'!$B:$B)&gt;0,SUMIF('Puudete sisestamine'!$A:$A,$A35,'Puudete sisestamine'!$B:$B),"")</f>
      </c>
      <c r="G35" s="99">
        <f>IF(SUMIF('Puudete sisestamine'!$A:$A,$A35,'Puudete sisestamine'!$C:$C)&gt;0,SUMIF('Puudete sisestamine'!$A:$A,$A35,'Puudete sisestamine'!$C:$C),"")</f>
      </c>
      <c r="H35" s="99">
        <f>IF(SUMIF('Puudete sisestamine'!$A:$A,$A35,'Puudete sisestamine'!$D:$D)&gt;0,SUMIF('Puudete sisestamine'!$A:$A,$A35,'Puudete sisestamine'!$D:$D),"")</f>
      </c>
      <c r="I35" s="99">
        <f>IF(SUMIF('Puudete sisestamine'!$A:$A,$A35,'Puudete sisestamine'!$E:$E)&gt;0,SUMIF('Puudete sisestamine'!$A:$A,$A35,'Puudete sisestamine'!$E:$E),"")</f>
      </c>
      <c r="J35" s="98">
        <f t="shared" si="0"/>
      </c>
    </row>
    <row r="36" spans="1:10" s="101" customFormat="1" ht="14.25" customHeight="1">
      <c r="A36" s="98">
        <v>32</v>
      </c>
      <c r="B36" s="99" t="str">
        <f>VLOOKUP($A36,Startlist!$B:$H,2,FALSE)</f>
        <v>2WS</v>
      </c>
      <c r="C36" s="100" t="str">
        <f>VLOOKUP($A36,Startlist!$B:$H,3,FALSE)</f>
        <v>Hannes Kasak</v>
      </c>
      <c r="D36" s="100" t="str">
        <f>VLOOKUP($A36,Startlist!$B:$H,4,FALSE)</f>
        <v>Argo Kangro</v>
      </c>
      <c r="E36" s="100" t="str">
        <f>VLOOKUP($A36,Startlist!$B:$H,7,FALSE)</f>
        <v>VW Golf</v>
      </c>
      <c r="F36" s="99">
        <f>IF(SUMIF('Puudete sisestamine'!$A:$A,$A36,'Puudete sisestamine'!$B:$B)&gt;0,SUMIF('Puudete sisestamine'!$A:$A,$A36,'Puudete sisestamine'!$B:$B),"")</f>
      </c>
      <c r="G36" s="99">
        <f>IF(SUMIF('Puudete sisestamine'!$A:$A,$A36,'Puudete sisestamine'!$C:$C)&gt;0,SUMIF('Puudete sisestamine'!$A:$A,$A36,'Puudete sisestamine'!$C:$C),"")</f>
      </c>
      <c r="H36" s="99">
        <f>IF(SUMIF('Puudete sisestamine'!$A:$A,$A36,'Puudete sisestamine'!$D:$D)&gt;0,SUMIF('Puudete sisestamine'!$A:$A,$A36,'Puudete sisestamine'!$D:$D),"")</f>
      </c>
      <c r="I36" s="99">
        <f>IF(SUMIF('Puudete sisestamine'!$A:$A,$A36,'Puudete sisestamine'!$E:$E)&gt;0,SUMIF('Puudete sisestamine'!$A:$A,$A36,'Puudete sisestamine'!$E:$E),"")</f>
      </c>
      <c r="J36" s="98">
        <f t="shared" si="0"/>
      </c>
    </row>
    <row r="37" spans="1:10" s="101" customFormat="1" ht="14.25" customHeight="1">
      <c r="A37" s="98">
        <v>34</v>
      </c>
      <c r="B37" s="99" t="str">
        <f>VLOOKUP($A37,Startlist!$B:$H,2,FALSE)</f>
        <v>2WV</v>
      </c>
      <c r="C37" s="100" t="str">
        <f>VLOOKUP($A37,Startlist!$B:$H,3,FALSE)</f>
        <v>Rudolf Uusneem</v>
      </c>
      <c r="D37" s="100" t="str">
        <f>VLOOKUP($A37,Startlist!$B:$H,4,FALSE)</f>
        <v>Kristo Holtsmann</v>
      </c>
      <c r="E37" s="100" t="str">
        <f>VLOOKUP($A37,Startlist!$B:$H,7,FALSE)</f>
        <v>Honda Civic</v>
      </c>
      <c r="F37" s="99">
        <f>IF(SUMIF('Puudete sisestamine'!$A:$A,$A37,'Puudete sisestamine'!$B:$B)&gt;0,SUMIF('Puudete sisestamine'!$A:$A,$A37,'Puudete sisestamine'!$B:$B),"")</f>
      </c>
      <c r="G37" s="99">
        <f>IF(SUMIF('Puudete sisestamine'!$A:$A,$A37,'Puudete sisestamine'!$C:$C)&gt;0,SUMIF('Puudete sisestamine'!$A:$A,$A37,'Puudete sisestamine'!$C:$C),"")</f>
      </c>
      <c r="H37" s="99">
        <f>IF(SUMIF('Puudete sisestamine'!$A:$A,$A37,'Puudete sisestamine'!$D:$D)&gt;0,SUMIF('Puudete sisestamine'!$A:$A,$A37,'Puudete sisestamine'!$D:$D),"")</f>
      </c>
      <c r="I37" s="99">
        <f>IF(SUMIF('Puudete sisestamine'!$A:$A,$A37,'Puudete sisestamine'!$E:$E)&gt;0,SUMIF('Puudete sisestamine'!$A:$A,$A37,'Puudete sisestamine'!$E:$E),"")</f>
      </c>
      <c r="J37" s="98">
        <f t="shared" si="0"/>
      </c>
    </row>
    <row r="38" spans="1:10" s="101" customFormat="1" ht="14.25" customHeight="1">
      <c r="A38" s="98">
        <v>35</v>
      </c>
      <c r="B38" s="99" t="str">
        <f>VLOOKUP($A38,Startlist!$B:$H,2,FALSE)</f>
        <v>2WS</v>
      </c>
      <c r="C38" s="100" t="str">
        <f>VLOOKUP($A38,Startlist!$B:$H,3,FALSE)</f>
        <v>Vaiko Järvela</v>
      </c>
      <c r="D38" s="100" t="str">
        <f>VLOOKUP($A38,Startlist!$B:$H,4,FALSE)</f>
        <v>Ardo Raidoja</v>
      </c>
      <c r="E38" s="100" t="str">
        <f>VLOOKUP($A38,Startlist!$B:$H,7,FALSE)</f>
        <v>BMW 330I</v>
      </c>
      <c r="F38" s="99">
        <f>IF(SUMIF('Puudete sisestamine'!$A:$A,$A38,'Puudete sisestamine'!$B:$B)&gt;0,SUMIF('Puudete sisestamine'!$A:$A,$A38,'Puudete sisestamine'!$B:$B),"")</f>
      </c>
      <c r="G38" s="99">
        <f>IF(SUMIF('Puudete sisestamine'!$A:$A,$A38,'Puudete sisestamine'!$C:$C)&gt;0,SUMIF('Puudete sisestamine'!$A:$A,$A38,'Puudete sisestamine'!$C:$C),"")</f>
      </c>
      <c r="H38" s="99">
        <f>IF(SUMIF('Puudete sisestamine'!$A:$A,$A38,'Puudete sisestamine'!$D:$D)&gt;0,SUMIF('Puudete sisestamine'!$A:$A,$A38,'Puudete sisestamine'!$D:$D),"")</f>
      </c>
      <c r="I38" s="99">
        <f>IF(SUMIF('Puudete sisestamine'!$A:$A,$A38,'Puudete sisestamine'!$E:$E)&gt;0,SUMIF('Puudete sisestamine'!$A:$A,$A38,'Puudete sisestamine'!$E:$E),"")</f>
      </c>
      <c r="J38" s="98">
        <f t="shared" si="0"/>
      </c>
    </row>
    <row r="39" spans="1:10" s="101" customFormat="1" ht="14.25" customHeight="1">
      <c r="A39" s="98">
        <v>36</v>
      </c>
      <c r="B39" s="99" t="str">
        <f>VLOOKUP($A39,Startlist!$B:$H,2,FALSE)</f>
        <v>2WV</v>
      </c>
      <c r="C39" s="100" t="str">
        <f>VLOOKUP($A39,Startlist!$B:$H,3,FALSE)</f>
        <v>Erki Auendorf</v>
      </c>
      <c r="D39" s="100" t="str">
        <f>VLOOKUP($A39,Startlist!$B:$H,4,FALSE)</f>
        <v>Johann Lessuk</v>
      </c>
      <c r="E39" s="100" t="str">
        <f>VLOOKUP($A39,Startlist!$B:$H,7,FALSE)</f>
        <v>Honda Civic</v>
      </c>
      <c r="F39" s="99">
        <f>IF(SUMIF('Puudete sisestamine'!$A:$A,$A39,'Puudete sisestamine'!$B:$B)&gt;0,SUMIF('Puudete sisestamine'!$A:$A,$A39,'Puudete sisestamine'!$B:$B),"")</f>
      </c>
      <c r="G39" s="99">
        <f>IF(SUMIF('Puudete sisestamine'!$A:$A,$A39,'Puudete sisestamine'!$C:$C)&gt;0,SUMIF('Puudete sisestamine'!$A:$A,$A39,'Puudete sisestamine'!$C:$C),"")</f>
      </c>
      <c r="H39" s="99">
        <f>IF(SUMIF('Puudete sisestamine'!$A:$A,$A39,'Puudete sisestamine'!$D:$D)&gt;0,SUMIF('Puudete sisestamine'!$A:$A,$A39,'Puudete sisestamine'!$D:$D),"")</f>
      </c>
      <c r="I39" s="99">
        <f>IF(SUMIF('Puudete sisestamine'!$A:$A,$A39,'Puudete sisestamine'!$E:$E)&gt;0,SUMIF('Puudete sisestamine'!$A:$A,$A39,'Puudete sisestamine'!$E:$E),"")</f>
      </c>
      <c r="J39" s="98">
        <f t="shared" si="0"/>
      </c>
    </row>
    <row r="40" spans="1:10" s="101" customFormat="1" ht="14.25" customHeight="1">
      <c r="A40" s="98">
        <v>37</v>
      </c>
      <c r="B40" s="99" t="str">
        <f>VLOOKUP($A40,Startlist!$B:$H,2,FALSE)</f>
        <v>SU</v>
      </c>
      <c r="C40" s="100" t="str">
        <f>VLOOKUP($A40,Startlist!$B:$H,3,FALSE)</f>
        <v>Martin Jaanus</v>
      </c>
      <c r="D40" s="100" t="str">
        <f>VLOOKUP($A40,Startlist!$B:$H,4,FALSE)</f>
        <v>Martin Tamm</v>
      </c>
      <c r="E40" s="100" t="str">
        <f>VLOOKUP($A40,Startlist!$B:$H,7,FALSE)</f>
        <v>VAZ 2105</v>
      </c>
      <c r="F40" s="99">
        <f>IF(SUMIF('Puudete sisestamine'!$A:$A,$A40,'Puudete sisestamine'!$B:$B)&gt;0,SUMIF('Puudete sisestamine'!$A:$A,$A40,'Puudete sisestamine'!$B:$B),"")</f>
      </c>
      <c r="G40" s="99">
        <f>IF(SUMIF('Puudete sisestamine'!$A:$A,$A40,'Puudete sisestamine'!$C:$C)&gt;0,SUMIF('Puudete sisestamine'!$A:$A,$A40,'Puudete sisestamine'!$C:$C),"")</f>
      </c>
      <c r="H40" s="99">
        <f>IF(SUMIF('Puudete sisestamine'!$A:$A,$A40,'Puudete sisestamine'!$D:$D)&gt;0,SUMIF('Puudete sisestamine'!$A:$A,$A40,'Puudete sisestamine'!$D:$D),"")</f>
      </c>
      <c r="I40" s="99">
        <f>IF(SUMIF('Puudete sisestamine'!$A:$A,$A40,'Puudete sisestamine'!$E:$E)&gt;0,SUMIF('Puudete sisestamine'!$A:$A,$A40,'Puudete sisestamine'!$E:$E),"")</f>
      </c>
      <c r="J40" s="98">
        <f t="shared" si="0"/>
      </c>
    </row>
    <row r="41" spans="1:10" s="101" customFormat="1" ht="14.25" customHeight="1">
      <c r="A41" s="98">
        <v>38</v>
      </c>
      <c r="B41" s="99" t="str">
        <f>VLOOKUP($A41,Startlist!$B:$H,2,FALSE)</f>
        <v>2WV</v>
      </c>
      <c r="C41" s="100" t="str">
        <f>VLOOKUP($A41,Startlist!$B:$H,3,FALSE)</f>
        <v>Marko Eespakk</v>
      </c>
      <c r="D41" s="100" t="str">
        <f>VLOOKUP($A41,Startlist!$B:$H,4,FALSE)</f>
        <v>Eva.Lota Eespakk</v>
      </c>
      <c r="E41" s="100" t="str">
        <f>VLOOKUP($A41,Startlist!$B:$H,7,FALSE)</f>
        <v>Seat Ibiza</v>
      </c>
      <c r="F41" s="99">
        <f>IF(SUMIF('Puudete sisestamine'!$A:$A,$A41,'Puudete sisestamine'!$B:$B)&gt;0,SUMIF('Puudete sisestamine'!$A:$A,$A41,'Puudete sisestamine'!$B:$B),"")</f>
      </c>
      <c r="G41" s="99">
        <f>IF(SUMIF('Puudete sisestamine'!$A:$A,$A41,'Puudete sisestamine'!$C:$C)&gt;0,SUMIF('Puudete sisestamine'!$A:$A,$A41,'Puudete sisestamine'!$C:$C),"")</f>
      </c>
      <c r="H41" s="99">
        <f>IF(SUMIF('Puudete sisestamine'!$A:$A,$A41,'Puudete sisestamine'!$D:$D)&gt;0,SUMIF('Puudete sisestamine'!$A:$A,$A41,'Puudete sisestamine'!$D:$D),"")</f>
      </c>
      <c r="I41" s="99">
        <f>IF(SUMIF('Puudete sisestamine'!$A:$A,$A41,'Puudete sisestamine'!$E:$E)&gt;0,SUMIF('Puudete sisestamine'!$A:$A,$A41,'Puudete sisestamine'!$E:$E),"")</f>
      </c>
      <c r="J41" s="98">
        <f aca="true" t="shared" si="1" ref="J41:J86">IF(SUM(F41:I41)=0,"",INT(SUM(F41:I41)/60)&amp;":"&amp;(SUM(F41:I41)-INT(SUM(F41:I41)/60)*60))</f>
      </c>
    </row>
    <row r="42" spans="1:10" s="101" customFormat="1" ht="14.25" customHeight="1">
      <c r="A42" s="98">
        <v>39</v>
      </c>
      <c r="B42" s="99" t="str">
        <f>VLOOKUP($A42,Startlist!$B:$H,2,FALSE)</f>
        <v>2WS</v>
      </c>
      <c r="C42" s="100" t="str">
        <f>VLOOKUP($A42,Startlist!$B:$H,3,FALSE)</f>
        <v>Toomas Klemmer</v>
      </c>
      <c r="D42" s="100" t="str">
        <f>VLOOKUP($A42,Startlist!$B:$H,4,FALSE)</f>
        <v>Kaili Klemmer</v>
      </c>
      <c r="E42" s="100" t="str">
        <f>VLOOKUP($A42,Startlist!$B:$H,7,FALSE)</f>
        <v>BMW 323I</v>
      </c>
      <c r="F42" s="99">
        <f>IF(SUMIF('Puudete sisestamine'!$A:$A,$A42,'Puudete sisestamine'!$B:$B)&gt;0,SUMIF('Puudete sisestamine'!$A:$A,$A42,'Puudete sisestamine'!$B:$B),"")</f>
      </c>
      <c r="G42" s="99">
        <f>IF(SUMIF('Puudete sisestamine'!$A:$A,$A42,'Puudete sisestamine'!$C:$C)&gt;0,SUMIF('Puudete sisestamine'!$A:$A,$A42,'Puudete sisestamine'!$C:$C),"")</f>
      </c>
      <c r="H42" s="99">
        <f>IF(SUMIF('Puudete sisestamine'!$A:$A,$A42,'Puudete sisestamine'!$D:$D)&gt;0,SUMIF('Puudete sisestamine'!$A:$A,$A42,'Puudete sisestamine'!$D:$D),"")</f>
      </c>
      <c r="I42" s="99">
        <f>IF(SUMIF('Puudete sisestamine'!$A:$A,$A42,'Puudete sisestamine'!$E:$E)&gt;0,SUMIF('Puudete sisestamine'!$A:$A,$A42,'Puudete sisestamine'!$E:$E),"")</f>
      </c>
      <c r="J42" s="98">
        <f t="shared" si="1"/>
      </c>
    </row>
    <row r="43" spans="1:10" s="101" customFormat="1" ht="14.25" customHeight="1">
      <c r="A43" s="98">
        <v>40</v>
      </c>
      <c r="B43" s="99" t="str">
        <f>VLOOKUP($A43,Startlist!$B:$H,2,FALSE)</f>
        <v>2WS</v>
      </c>
      <c r="C43" s="100" t="str">
        <f>VLOOKUP($A43,Startlist!$B:$H,3,FALSE)</f>
        <v>Priit Mäemurd</v>
      </c>
      <c r="D43" s="100" t="str">
        <f>VLOOKUP($A43,Startlist!$B:$H,4,FALSE)</f>
        <v>Alo Vahtmäe</v>
      </c>
      <c r="E43" s="100" t="str">
        <f>VLOOKUP($A43,Startlist!$B:$H,7,FALSE)</f>
        <v>BMW 325TI</v>
      </c>
      <c r="F43" s="99">
        <f>IF(SUMIF('Puudete sisestamine'!$A:$A,$A43,'Puudete sisestamine'!$B:$B)&gt;0,SUMIF('Puudete sisestamine'!$A:$A,$A43,'Puudete sisestamine'!$B:$B),"")</f>
      </c>
      <c r="G43" s="99">
        <f>IF(SUMIF('Puudete sisestamine'!$A:$A,$A43,'Puudete sisestamine'!$C:$C)&gt;0,SUMIF('Puudete sisestamine'!$A:$A,$A43,'Puudete sisestamine'!$C:$C),"")</f>
      </c>
      <c r="H43" s="99">
        <f>IF(SUMIF('Puudete sisestamine'!$A:$A,$A43,'Puudete sisestamine'!$D:$D)&gt;0,SUMIF('Puudete sisestamine'!$A:$A,$A43,'Puudete sisestamine'!$D:$D),"")</f>
      </c>
      <c r="I43" s="99">
        <f>IF(SUMIF('Puudete sisestamine'!$A:$A,$A43,'Puudete sisestamine'!$E:$E)&gt;0,SUMIF('Puudete sisestamine'!$A:$A,$A43,'Puudete sisestamine'!$E:$E),"")</f>
      </c>
      <c r="J43" s="98">
        <f t="shared" si="1"/>
      </c>
    </row>
    <row r="44" spans="1:10" s="101" customFormat="1" ht="14.25" customHeight="1">
      <c r="A44" s="98">
        <v>41</v>
      </c>
      <c r="B44" s="99" t="str">
        <f>VLOOKUP($A44,Startlist!$B:$H,2,FALSE)</f>
        <v>2WV</v>
      </c>
      <c r="C44" s="100" t="str">
        <f>VLOOKUP($A44,Startlist!$B:$H,3,FALSE)</f>
        <v>Mihhail Borunov</v>
      </c>
      <c r="D44" s="100" t="str">
        <f>VLOOKUP($A44,Startlist!$B:$H,4,FALSE)</f>
        <v>Karol Karino</v>
      </c>
      <c r="E44" s="100" t="str">
        <f>VLOOKUP($A44,Startlist!$B:$H,7,FALSE)</f>
        <v>BMW 318TI</v>
      </c>
      <c r="F44" s="99">
        <f>IF(SUMIF('Puudete sisestamine'!$A:$A,$A44,'Puudete sisestamine'!$B:$B)&gt;0,SUMIF('Puudete sisestamine'!$A:$A,$A44,'Puudete sisestamine'!$B:$B),"")</f>
      </c>
      <c r="G44" s="99">
        <f>IF(SUMIF('Puudete sisestamine'!$A:$A,$A44,'Puudete sisestamine'!$C:$C)&gt;0,SUMIF('Puudete sisestamine'!$A:$A,$A44,'Puudete sisestamine'!$C:$C),"")</f>
      </c>
      <c r="H44" s="99">
        <f>IF(SUMIF('Puudete sisestamine'!$A:$A,$A44,'Puudete sisestamine'!$D:$D)&gt;0,SUMIF('Puudete sisestamine'!$A:$A,$A44,'Puudete sisestamine'!$D:$D),"")</f>
      </c>
      <c r="I44" s="99">
        <f>IF(SUMIF('Puudete sisestamine'!$A:$A,$A44,'Puudete sisestamine'!$E:$E)&gt;0,SUMIF('Puudete sisestamine'!$A:$A,$A44,'Puudete sisestamine'!$E:$E),"")</f>
      </c>
      <c r="J44" s="98">
        <f t="shared" si="1"/>
      </c>
    </row>
    <row r="45" spans="1:10" s="101" customFormat="1" ht="14.25" customHeight="1">
      <c r="A45" s="98">
        <v>42</v>
      </c>
      <c r="B45" s="99" t="str">
        <f>VLOOKUP($A45,Startlist!$B:$H,2,FALSE)</f>
        <v>2WV</v>
      </c>
      <c r="C45" s="100" t="str">
        <f>VLOOKUP($A45,Startlist!$B:$H,3,FALSE)</f>
        <v>Geilo Valdmann</v>
      </c>
      <c r="D45" s="100" t="str">
        <f>VLOOKUP($A45,Startlist!$B:$H,4,FALSE)</f>
        <v>Mart Loitjärv</v>
      </c>
      <c r="E45" s="100" t="str">
        <f>VLOOKUP($A45,Startlist!$B:$H,7,FALSE)</f>
        <v>Honda Civic</v>
      </c>
      <c r="F45" s="99">
        <f>IF(SUMIF('Puudete sisestamine'!$A:$A,$A45,'Puudete sisestamine'!$B:$B)&gt;0,SUMIF('Puudete sisestamine'!$A:$A,$A45,'Puudete sisestamine'!$B:$B),"")</f>
      </c>
      <c r="G45" s="99">
        <f>IF(SUMIF('Puudete sisestamine'!$A:$A,$A45,'Puudete sisestamine'!$C:$C)&gt;0,SUMIF('Puudete sisestamine'!$A:$A,$A45,'Puudete sisestamine'!$C:$C),"")</f>
      </c>
      <c r="H45" s="99">
        <f>IF(SUMIF('Puudete sisestamine'!$A:$A,$A45,'Puudete sisestamine'!$D:$D)&gt;0,SUMIF('Puudete sisestamine'!$A:$A,$A45,'Puudete sisestamine'!$D:$D),"")</f>
      </c>
      <c r="I45" s="99">
        <f>IF(SUMIF('Puudete sisestamine'!$A:$A,$A45,'Puudete sisestamine'!$E:$E)&gt;0,SUMIF('Puudete sisestamine'!$A:$A,$A45,'Puudete sisestamine'!$E:$E),"")</f>
      </c>
      <c r="J45" s="98">
        <f t="shared" si="1"/>
      </c>
    </row>
    <row r="46" spans="1:10" s="101" customFormat="1" ht="14.25" customHeight="1">
      <c r="A46" s="98">
        <v>43</v>
      </c>
      <c r="B46" s="99" t="str">
        <f>VLOOKUP($A46,Startlist!$B:$H,2,FALSE)</f>
        <v>2WS</v>
      </c>
      <c r="C46" s="100" t="str">
        <f>VLOOKUP($A46,Startlist!$B:$H,3,FALSE)</f>
        <v>Eiko Kalme</v>
      </c>
      <c r="D46" s="100" t="str">
        <f>VLOOKUP($A46,Startlist!$B:$H,4,FALSE)</f>
        <v>Künter Toomingas</v>
      </c>
      <c r="E46" s="100" t="str">
        <f>VLOOKUP($A46,Startlist!$B:$H,7,FALSE)</f>
        <v>BMW 323</v>
      </c>
      <c r="F46" s="99">
        <f>IF(SUMIF('Puudete sisestamine'!$A:$A,$A46,'Puudete sisestamine'!$B:$B)&gt;0,SUMIF('Puudete sisestamine'!$A:$A,$A46,'Puudete sisestamine'!$B:$B),"")</f>
      </c>
      <c r="G46" s="99">
        <f>IF(SUMIF('Puudete sisestamine'!$A:$A,$A46,'Puudete sisestamine'!$C:$C)&gt;0,SUMIF('Puudete sisestamine'!$A:$A,$A46,'Puudete sisestamine'!$C:$C),"")</f>
      </c>
      <c r="H46" s="99">
        <f>IF(SUMIF('Puudete sisestamine'!$A:$A,$A46,'Puudete sisestamine'!$D:$D)&gt;0,SUMIF('Puudete sisestamine'!$A:$A,$A46,'Puudete sisestamine'!$D:$D),"")</f>
      </c>
      <c r="I46" s="99">
        <f>IF(SUMIF('Puudete sisestamine'!$A:$A,$A46,'Puudete sisestamine'!$E:$E)&gt;0,SUMIF('Puudete sisestamine'!$A:$A,$A46,'Puudete sisestamine'!$E:$E),"")</f>
      </c>
      <c r="J46" s="98">
        <f t="shared" si="1"/>
      </c>
    </row>
    <row r="47" spans="1:10" s="101" customFormat="1" ht="14.25" customHeight="1">
      <c r="A47" s="98">
        <v>44</v>
      </c>
      <c r="B47" s="99" t="str">
        <f>VLOOKUP($A47,Startlist!$B:$H,2,FALSE)</f>
        <v>2WS</v>
      </c>
      <c r="C47" s="100" t="str">
        <f>VLOOKUP($A47,Startlist!$B:$H,3,FALSE)</f>
        <v>Kristjan Vidder</v>
      </c>
      <c r="D47" s="100" t="str">
        <f>VLOOKUP($A47,Startlist!$B:$H,4,FALSE)</f>
        <v>Sander Kütt</v>
      </c>
      <c r="E47" s="100" t="str">
        <f>VLOOKUP($A47,Startlist!$B:$H,7,FALSE)</f>
        <v>BMW 325</v>
      </c>
      <c r="F47" s="99">
        <f>IF(SUMIF('Puudete sisestamine'!$A:$A,$A47,'Puudete sisestamine'!$B:$B)&gt;0,SUMIF('Puudete sisestamine'!$A:$A,$A47,'Puudete sisestamine'!$B:$B),"")</f>
      </c>
      <c r="G47" s="99">
        <f>IF(SUMIF('Puudete sisestamine'!$A:$A,$A47,'Puudete sisestamine'!$C:$C)&gt;0,SUMIF('Puudete sisestamine'!$A:$A,$A47,'Puudete sisestamine'!$C:$C),"")</f>
      </c>
      <c r="H47" s="99">
        <f>IF(SUMIF('Puudete sisestamine'!$A:$A,$A47,'Puudete sisestamine'!$D:$D)&gt;0,SUMIF('Puudete sisestamine'!$A:$A,$A47,'Puudete sisestamine'!$D:$D),"")</f>
      </c>
      <c r="I47" s="99">
        <f>IF(SUMIF('Puudete sisestamine'!$A:$A,$A47,'Puudete sisestamine'!$E:$E)&gt;0,SUMIF('Puudete sisestamine'!$A:$A,$A47,'Puudete sisestamine'!$E:$E),"")</f>
      </c>
      <c r="J47" s="98">
        <f t="shared" si="1"/>
      </c>
    </row>
    <row r="48" spans="1:10" s="101" customFormat="1" ht="14.25" customHeight="1">
      <c r="A48" s="98">
        <v>45</v>
      </c>
      <c r="B48" s="99" t="str">
        <f>VLOOKUP($A48,Startlist!$B:$H,2,FALSE)</f>
        <v>SU</v>
      </c>
      <c r="C48" s="100" t="str">
        <f>VLOOKUP($A48,Startlist!$B:$H,3,FALSE)</f>
        <v>Sander Klaus</v>
      </c>
      <c r="D48" s="100" t="str">
        <f>VLOOKUP($A48,Startlist!$B:$H,4,FALSE)</f>
        <v>Martin Udusalu</v>
      </c>
      <c r="E48" s="100" t="str">
        <f>VLOOKUP($A48,Startlist!$B:$H,7,FALSE)</f>
        <v>VAZ 21073</v>
      </c>
      <c r="F48" s="99">
        <f>IF(SUMIF('Puudete sisestamine'!$A:$A,$A48,'Puudete sisestamine'!$B:$B)&gt;0,SUMIF('Puudete sisestamine'!$A:$A,$A48,'Puudete sisestamine'!$B:$B),"")</f>
      </c>
      <c r="G48" s="99">
        <f>IF(SUMIF('Puudete sisestamine'!$A:$A,$A48,'Puudete sisestamine'!$C:$C)&gt;0,SUMIF('Puudete sisestamine'!$A:$A,$A48,'Puudete sisestamine'!$C:$C),"")</f>
      </c>
      <c r="H48" s="99">
        <f>IF(SUMIF('Puudete sisestamine'!$A:$A,$A48,'Puudete sisestamine'!$D:$D)&gt;0,SUMIF('Puudete sisestamine'!$A:$A,$A48,'Puudete sisestamine'!$D:$D),"")</f>
      </c>
      <c r="I48" s="99">
        <f>IF(SUMIF('Puudete sisestamine'!$A:$A,$A48,'Puudete sisestamine'!$E:$E)&gt;0,SUMIF('Puudete sisestamine'!$A:$A,$A48,'Puudete sisestamine'!$E:$E),"")</f>
      </c>
      <c r="J48" s="98">
        <f t="shared" si="1"/>
      </c>
    </row>
    <row r="49" spans="1:10" s="101" customFormat="1" ht="14.25" customHeight="1">
      <c r="A49" s="98">
        <v>46</v>
      </c>
      <c r="B49" s="99" t="str">
        <f>VLOOKUP($A49,Startlist!$B:$H,2,FALSE)</f>
        <v>SU</v>
      </c>
      <c r="C49" s="100" t="str">
        <f>VLOOKUP($A49,Startlist!$B:$H,3,FALSE)</f>
        <v>Ivar Burmeister</v>
      </c>
      <c r="D49" s="100" t="str">
        <f>VLOOKUP($A49,Startlist!$B:$H,4,FALSE)</f>
        <v>Rauno Jüriado</v>
      </c>
      <c r="E49" s="100" t="str">
        <f>VLOOKUP($A49,Startlist!$B:$H,7,FALSE)</f>
        <v>VAZ 2105</v>
      </c>
      <c r="F49" s="99">
        <f>IF(SUMIF('Puudete sisestamine'!$A:$A,$A49,'Puudete sisestamine'!$B:$B)&gt;0,SUMIF('Puudete sisestamine'!$A:$A,$A49,'Puudete sisestamine'!$B:$B),"")</f>
      </c>
      <c r="G49" s="99">
        <f>IF(SUMIF('Puudete sisestamine'!$A:$A,$A49,'Puudete sisestamine'!$C:$C)&gt;0,SUMIF('Puudete sisestamine'!$A:$A,$A49,'Puudete sisestamine'!$C:$C),"")</f>
      </c>
      <c r="H49" s="99">
        <f>IF(SUMIF('Puudete sisestamine'!$A:$A,$A49,'Puudete sisestamine'!$D:$D)&gt;0,SUMIF('Puudete sisestamine'!$A:$A,$A49,'Puudete sisestamine'!$D:$D),"")</f>
      </c>
      <c r="I49" s="99">
        <f>IF(SUMIF('Puudete sisestamine'!$A:$A,$A49,'Puudete sisestamine'!$E:$E)&gt;0,SUMIF('Puudete sisestamine'!$A:$A,$A49,'Puudete sisestamine'!$E:$E),"")</f>
      </c>
      <c r="J49" s="98">
        <f t="shared" si="1"/>
      </c>
    </row>
    <row r="50" spans="1:10" s="101" customFormat="1" ht="14.25" customHeight="1">
      <c r="A50" s="98">
        <v>47</v>
      </c>
      <c r="B50" s="99" t="str">
        <f>VLOOKUP($A50,Startlist!$B:$H,2,FALSE)</f>
        <v>2WN</v>
      </c>
      <c r="C50" s="100" t="str">
        <f>VLOOKUP($A50,Startlist!$B:$H,3,FALSE)</f>
        <v>Tiina Ehrbach</v>
      </c>
      <c r="D50" s="100" t="str">
        <f>VLOOKUP($A50,Startlist!$B:$H,4,FALSE)</f>
        <v>Magnus Lepp</v>
      </c>
      <c r="E50" s="100" t="str">
        <f>VLOOKUP($A50,Startlist!$B:$H,7,FALSE)</f>
        <v>VW Golf</v>
      </c>
      <c r="F50" s="99">
        <f>IF(SUMIF('Puudete sisestamine'!$A:$A,$A50,'Puudete sisestamine'!$B:$B)&gt;0,SUMIF('Puudete sisestamine'!$A:$A,$A50,'Puudete sisestamine'!$B:$B),"")</f>
      </c>
      <c r="G50" s="99">
        <f>IF(SUMIF('Puudete sisestamine'!$A:$A,$A50,'Puudete sisestamine'!$C:$C)&gt;0,SUMIF('Puudete sisestamine'!$A:$A,$A50,'Puudete sisestamine'!$C:$C),"")</f>
      </c>
      <c r="H50" s="99">
        <f>IF(SUMIF('Puudete sisestamine'!$A:$A,$A50,'Puudete sisestamine'!$D:$D)&gt;0,SUMIF('Puudete sisestamine'!$A:$A,$A50,'Puudete sisestamine'!$D:$D),"")</f>
      </c>
      <c r="I50" s="99">
        <f>IF(SUMIF('Puudete sisestamine'!$A:$A,$A50,'Puudete sisestamine'!$E:$E)&gt;0,SUMIF('Puudete sisestamine'!$A:$A,$A50,'Puudete sisestamine'!$E:$E),"")</f>
      </c>
      <c r="J50" s="98">
        <f t="shared" si="1"/>
      </c>
    </row>
    <row r="51" spans="1:10" s="101" customFormat="1" ht="14.25" customHeight="1">
      <c r="A51" s="98">
        <v>48</v>
      </c>
      <c r="B51" s="99" t="str">
        <f>VLOOKUP($A51,Startlist!$B:$H,2,FALSE)</f>
        <v>2WS</v>
      </c>
      <c r="C51" s="100" t="str">
        <f>VLOOKUP($A51,Startlist!$B:$H,3,FALSE)</f>
        <v>Janno Johanson</v>
      </c>
      <c r="D51" s="100" t="str">
        <f>VLOOKUP($A51,Startlist!$B:$H,4,FALSE)</f>
        <v>Aldo Sander</v>
      </c>
      <c r="E51" s="100" t="str">
        <f>VLOOKUP($A51,Startlist!$B:$H,7,FALSE)</f>
        <v>BMW 325I</v>
      </c>
      <c r="F51" s="99">
        <f>IF(SUMIF('Puudete sisestamine'!$A:$A,$A51,'Puudete sisestamine'!$B:$B)&gt;0,SUMIF('Puudete sisestamine'!$A:$A,$A51,'Puudete sisestamine'!$B:$B),"")</f>
      </c>
      <c r="G51" s="99">
        <f>IF(SUMIF('Puudete sisestamine'!$A:$A,$A51,'Puudete sisestamine'!$C:$C)&gt;0,SUMIF('Puudete sisestamine'!$A:$A,$A51,'Puudete sisestamine'!$C:$C),"")</f>
      </c>
      <c r="H51" s="99">
        <f>IF(SUMIF('Puudete sisestamine'!$A:$A,$A51,'Puudete sisestamine'!$D:$D)&gt;0,SUMIF('Puudete sisestamine'!$A:$A,$A51,'Puudete sisestamine'!$D:$D),"")</f>
      </c>
      <c r="I51" s="99">
        <f>IF(SUMIF('Puudete sisestamine'!$A:$A,$A51,'Puudete sisestamine'!$E:$E)&gt;0,SUMIF('Puudete sisestamine'!$A:$A,$A51,'Puudete sisestamine'!$E:$E),"")</f>
      </c>
      <c r="J51" s="98">
        <f t="shared" si="1"/>
      </c>
    </row>
    <row r="52" spans="1:10" s="101" customFormat="1" ht="14.25" customHeight="1">
      <c r="A52" s="98">
        <v>49</v>
      </c>
      <c r="B52" s="99" t="str">
        <f>VLOOKUP($A52,Startlist!$B:$H,2,FALSE)</f>
        <v>2WV</v>
      </c>
      <c r="C52" s="100" t="str">
        <f>VLOOKUP($A52,Startlist!$B:$H,3,FALSE)</f>
        <v>Hillar Roosileht</v>
      </c>
      <c r="D52" s="100" t="str">
        <f>VLOOKUP($A52,Startlist!$B:$H,4,FALSE)</f>
        <v>Raido Uesson</v>
      </c>
      <c r="E52" s="100" t="str">
        <f>VLOOKUP($A52,Startlist!$B:$H,7,FALSE)</f>
        <v>Honda Civic</v>
      </c>
      <c r="F52" s="99">
        <f>IF(SUMIF('Puudete sisestamine'!$A:$A,$A52,'Puudete sisestamine'!$B:$B)&gt;0,SUMIF('Puudete sisestamine'!$A:$A,$A52,'Puudete sisestamine'!$B:$B),"")</f>
      </c>
      <c r="G52" s="99">
        <f>IF(SUMIF('Puudete sisestamine'!$A:$A,$A52,'Puudete sisestamine'!$C:$C)&gt;0,SUMIF('Puudete sisestamine'!$A:$A,$A52,'Puudete sisestamine'!$C:$C),"")</f>
      </c>
      <c r="H52" s="99">
        <f>IF(SUMIF('Puudete sisestamine'!$A:$A,$A52,'Puudete sisestamine'!$D:$D)&gt;0,SUMIF('Puudete sisestamine'!$A:$A,$A52,'Puudete sisestamine'!$D:$D),"")</f>
      </c>
      <c r="I52" s="99">
        <f>IF(SUMIF('Puudete sisestamine'!$A:$A,$A52,'Puudete sisestamine'!$E:$E)&gt;0,SUMIF('Puudete sisestamine'!$A:$A,$A52,'Puudete sisestamine'!$E:$E),"")</f>
      </c>
      <c r="J52" s="98">
        <f t="shared" si="1"/>
      </c>
    </row>
    <row r="53" spans="1:10" s="101" customFormat="1" ht="14.25" customHeight="1">
      <c r="A53" s="98">
        <v>50</v>
      </c>
      <c r="B53" s="99" t="str">
        <f>VLOOKUP($A53,Startlist!$B:$H,2,FALSE)</f>
        <v>4WD</v>
      </c>
      <c r="C53" s="100" t="str">
        <f>VLOOKUP($A53,Startlist!$B:$H,3,FALSE)</f>
        <v>Kaido Saul</v>
      </c>
      <c r="D53" s="100" t="str">
        <f>VLOOKUP($A53,Startlist!$B:$H,4,FALSE)</f>
        <v>Edy Murumägi</v>
      </c>
      <c r="E53" s="100" t="str">
        <f>VLOOKUP($A53,Startlist!$B:$H,7,FALSE)</f>
        <v>Subaru Impreza</v>
      </c>
      <c r="F53" s="99">
        <f>IF(SUMIF('Puudete sisestamine'!$A:$A,$A53,'Puudete sisestamine'!$B:$B)&gt;0,SUMIF('Puudete sisestamine'!$A:$A,$A53,'Puudete sisestamine'!$B:$B),"")</f>
      </c>
      <c r="G53" s="99">
        <f>IF(SUMIF('Puudete sisestamine'!$A:$A,$A53,'Puudete sisestamine'!$C:$C)&gt;0,SUMIF('Puudete sisestamine'!$A:$A,$A53,'Puudete sisestamine'!$C:$C),"")</f>
      </c>
      <c r="H53" s="99">
        <f>IF(SUMIF('Puudete sisestamine'!$A:$A,$A53,'Puudete sisestamine'!$D:$D)&gt;0,SUMIF('Puudete sisestamine'!$A:$A,$A53,'Puudete sisestamine'!$D:$D),"")</f>
      </c>
      <c r="I53" s="99">
        <f>IF(SUMIF('Puudete sisestamine'!$A:$A,$A53,'Puudete sisestamine'!$E:$E)&gt;0,SUMIF('Puudete sisestamine'!$A:$A,$A53,'Puudete sisestamine'!$E:$E),"")</f>
      </c>
      <c r="J53" s="98">
        <f t="shared" si="1"/>
      </c>
    </row>
    <row r="54" spans="1:10" s="101" customFormat="1" ht="14.25" customHeight="1">
      <c r="A54" s="98">
        <v>51</v>
      </c>
      <c r="B54" s="99" t="str">
        <f>VLOOKUP($A54,Startlist!$B:$H,2,FALSE)</f>
        <v>2WS</v>
      </c>
      <c r="C54" s="100" t="str">
        <f>VLOOKUP($A54,Startlist!$B:$H,3,FALSE)</f>
        <v>Mirek Matikainen</v>
      </c>
      <c r="D54" s="100" t="str">
        <f>VLOOKUP($A54,Startlist!$B:$H,4,FALSE)</f>
        <v>Elton Gutmann</v>
      </c>
      <c r="E54" s="100" t="str">
        <f>VLOOKUP($A54,Startlist!$B:$H,7,FALSE)</f>
        <v>Honda Civic Type R</v>
      </c>
      <c r="F54" s="99">
        <f>IF(SUMIF('Puudete sisestamine'!$A:$A,$A54,'Puudete sisestamine'!$B:$B)&gt;0,SUMIF('Puudete sisestamine'!$A:$A,$A54,'Puudete sisestamine'!$B:$B),"")</f>
      </c>
      <c r="G54" s="99">
        <f>IF(SUMIF('Puudete sisestamine'!$A:$A,$A54,'Puudete sisestamine'!$C:$C)&gt;0,SUMIF('Puudete sisestamine'!$A:$A,$A54,'Puudete sisestamine'!$C:$C),"")</f>
      </c>
      <c r="H54" s="99">
        <f>IF(SUMIF('Puudete sisestamine'!$A:$A,$A54,'Puudete sisestamine'!$D:$D)&gt;0,SUMIF('Puudete sisestamine'!$A:$A,$A54,'Puudete sisestamine'!$D:$D),"")</f>
      </c>
      <c r="I54" s="99">
        <f>IF(SUMIF('Puudete sisestamine'!$A:$A,$A54,'Puudete sisestamine'!$E:$E)&gt;0,SUMIF('Puudete sisestamine'!$A:$A,$A54,'Puudete sisestamine'!$E:$E),"")</f>
      </c>
      <c r="J54" s="98">
        <f t="shared" si="1"/>
      </c>
    </row>
    <row r="55" spans="1:10" s="101" customFormat="1" ht="14.25" customHeight="1">
      <c r="A55" s="98">
        <v>52</v>
      </c>
      <c r="B55" s="99" t="str">
        <f>VLOOKUP($A55,Startlist!$B:$H,2,FALSE)</f>
        <v>2WS</v>
      </c>
      <c r="C55" s="100" t="str">
        <f>VLOOKUP($A55,Startlist!$B:$H,3,FALSE)</f>
        <v>Kristjan Hansson</v>
      </c>
      <c r="D55" s="100" t="str">
        <f>VLOOKUP($A55,Startlist!$B:$H,4,FALSE)</f>
        <v>Kalmer Kase</v>
      </c>
      <c r="E55" s="100" t="str">
        <f>VLOOKUP($A55,Startlist!$B:$H,7,FALSE)</f>
        <v>VW golf GTI</v>
      </c>
      <c r="F55" s="99">
        <f>IF(SUMIF('Puudete sisestamine'!$A:$A,$A55,'Puudete sisestamine'!$B:$B)&gt;0,SUMIF('Puudete sisestamine'!$A:$A,$A55,'Puudete sisestamine'!$B:$B),"")</f>
      </c>
      <c r="G55" s="99">
        <f>IF(SUMIF('Puudete sisestamine'!$A:$A,$A55,'Puudete sisestamine'!$C:$C)&gt;0,SUMIF('Puudete sisestamine'!$A:$A,$A55,'Puudete sisestamine'!$C:$C),"")</f>
      </c>
      <c r="H55" s="99">
        <f>IF(SUMIF('Puudete sisestamine'!$A:$A,$A55,'Puudete sisestamine'!$D:$D)&gt;0,SUMIF('Puudete sisestamine'!$A:$A,$A55,'Puudete sisestamine'!$D:$D),"")</f>
      </c>
      <c r="I55" s="99">
        <f>IF(SUMIF('Puudete sisestamine'!$A:$A,$A55,'Puudete sisestamine'!$E:$E)&gt;0,SUMIF('Puudete sisestamine'!$A:$A,$A55,'Puudete sisestamine'!$E:$E),"")</f>
      </c>
      <c r="J55" s="98">
        <f t="shared" si="1"/>
      </c>
    </row>
    <row r="56" spans="1:10" s="101" customFormat="1" ht="14.25" customHeight="1">
      <c r="A56" s="98">
        <v>53</v>
      </c>
      <c r="B56" s="99" t="str">
        <f>VLOOKUP($A56,Startlist!$B:$H,2,FALSE)</f>
        <v>2WS</v>
      </c>
      <c r="C56" s="100" t="str">
        <f>VLOOKUP($A56,Startlist!$B:$H,3,FALSE)</f>
        <v>Martin Ottis</v>
      </c>
      <c r="D56" s="100" t="str">
        <f>VLOOKUP($A56,Startlist!$B:$H,4,FALSE)</f>
        <v>Rait Kilter</v>
      </c>
      <c r="E56" s="100" t="str">
        <f>VLOOKUP($A56,Startlist!$B:$H,7,FALSE)</f>
        <v>BMW 318I</v>
      </c>
      <c r="F56" s="99">
        <f>IF(SUMIF('Puudete sisestamine'!$A:$A,$A56,'Puudete sisestamine'!$B:$B)&gt;0,SUMIF('Puudete sisestamine'!$A:$A,$A56,'Puudete sisestamine'!$B:$B),"")</f>
      </c>
      <c r="G56" s="99">
        <f>IF(SUMIF('Puudete sisestamine'!$A:$A,$A56,'Puudete sisestamine'!$C:$C)&gt;0,SUMIF('Puudete sisestamine'!$A:$A,$A56,'Puudete sisestamine'!$C:$C),"")</f>
      </c>
      <c r="H56" s="99">
        <f>IF(SUMIF('Puudete sisestamine'!$A:$A,$A56,'Puudete sisestamine'!$D:$D)&gt;0,SUMIF('Puudete sisestamine'!$A:$A,$A56,'Puudete sisestamine'!$D:$D),"")</f>
      </c>
      <c r="I56" s="99">
        <f>IF(SUMIF('Puudete sisestamine'!$A:$A,$A56,'Puudete sisestamine'!$E:$E)&gt;0,SUMIF('Puudete sisestamine'!$A:$A,$A56,'Puudete sisestamine'!$E:$E),"")</f>
      </c>
      <c r="J56" s="98">
        <f t="shared" si="1"/>
      </c>
    </row>
    <row r="57" spans="1:10" s="101" customFormat="1" ht="14.25" customHeight="1">
      <c r="A57" s="98">
        <v>54</v>
      </c>
      <c r="B57" s="99" t="str">
        <f>VLOOKUP($A57,Startlist!$B:$H,2,FALSE)</f>
        <v>2WV</v>
      </c>
      <c r="C57" s="100" t="str">
        <f>VLOOKUP($A57,Startlist!$B:$H,3,FALSE)</f>
        <v>Keven Serbin</v>
      </c>
      <c r="D57" s="100" t="str">
        <f>VLOOKUP($A57,Startlist!$B:$H,4,FALSE)</f>
        <v>Martin Tamm</v>
      </c>
      <c r="E57" s="100" t="str">
        <f>VLOOKUP($A57,Startlist!$B:$H,7,FALSE)</f>
        <v>Honda Civic</v>
      </c>
      <c r="F57" s="99">
        <f>IF(SUMIF('Puudete sisestamine'!$A:$A,$A57,'Puudete sisestamine'!$B:$B)&gt;0,SUMIF('Puudete sisestamine'!$A:$A,$A57,'Puudete sisestamine'!$B:$B),"")</f>
      </c>
      <c r="G57" s="99">
        <f>IF(SUMIF('Puudete sisestamine'!$A:$A,$A57,'Puudete sisestamine'!$C:$C)&gt;0,SUMIF('Puudete sisestamine'!$A:$A,$A57,'Puudete sisestamine'!$C:$C),"")</f>
      </c>
      <c r="H57" s="99">
        <f>IF(SUMIF('Puudete sisestamine'!$A:$A,$A57,'Puudete sisestamine'!$D:$D)&gt;0,SUMIF('Puudete sisestamine'!$A:$A,$A57,'Puudete sisestamine'!$D:$D),"")</f>
        <v>60</v>
      </c>
      <c r="I57" s="99">
        <f>IF(SUMIF('Puudete sisestamine'!$A:$A,$A57,'Puudete sisestamine'!$E:$E)&gt;0,SUMIF('Puudete sisestamine'!$A:$A,$A57,'Puudete sisestamine'!$E:$E),"")</f>
      </c>
      <c r="J57" s="98" t="str">
        <f t="shared" si="1"/>
        <v>1:0</v>
      </c>
    </row>
    <row r="58" spans="1:10" s="101" customFormat="1" ht="14.25" customHeight="1">
      <c r="A58" s="98">
        <v>55</v>
      </c>
      <c r="B58" s="99" t="str">
        <f>VLOOKUP($A58,Startlist!$B:$H,2,FALSE)</f>
        <v>2WS</v>
      </c>
      <c r="C58" s="100" t="str">
        <f>VLOOKUP($A58,Startlist!$B:$H,3,FALSE)</f>
        <v>Kristo Kruuser</v>
      </c>
      <c r="D58" s="100" t="str">
        <f>VLOOKUP($A58,Startlist!$B:$H,4,FALSE)</f>
        <v>Priit Kruuser</v>
      </c>
      <c r="E58" s="100" t="str">
        <f>VLOOKUP($A58,Startlist!$B:$H,7,FALSE)</f>
        <v>BMW 325I</v>
      </c>
      <c r="F58" s="99">
        <f>IF(SUMIF('Puudete sisestamine'!$A:$A,$A58,'Puudete sisestamine'!$B:$B)&gt;0,SUMIF('Puudete sisestamine'!$A:$A,$A58,'Puudete sisestamine'!$B:$B),"")</f>
      </c>
      <c r="G58" s="99">
        <f>IF(SUMIF('Puudete sisestamine'!$A:$A,$A58,'Puudete sisestamine'!$C:$C)&gt;0,SUMIF('Puudete sisestamine'!$A:$A,$A58,'Puudete sisestamine'!$C:$C),"")</f>
      </c>
      <c r="H58" s="99">
        <f>IF(SUMIF('Puudete sisestamine'!$A:$A,$A58,'Puudete sisestamine'!$D:$D)&gt;0,SUMIF('Puudete sisestamine'!$A:$A,$A58,'Puudete sisestamine'!$D:$D),"")</f>
      </c>
      <c r="I58" s="99">
        <f>IF(SUMIF('Puudete sisestamine'!$A:$A,$A58,'Puudete sisestamine'!$E:$E)&gt;0,SUMIF('Puudete sisestamine'!$A:$A,$A58,'Puudete sisestamine'!$E:$E),"")</f>
      </c>
      <c r="J58" s="98">
        <f t="shared" si="1"/>
      </c>
    </row>
    <row r="59" spans="1:10" s="101" customFormat="1" ht="14.25" customHeight="1">
      <c r="A59" s="98">
        <v>56</v>
      </c>
      <c r="B59" s="99" t="str">
        <f>VLOOKUP($A59,Startlist!$B:$H,2,FALSE)</f>
        <v>SU</v>
      </c>
      <c r="C59" s="100" t="str">
        <f>VLOOKUP($A59,Startlist!$B:$H,3,FALSE)</f>
        <v>Egert Jakobi</v>
      </c>
      <c r="D59" s="100" t="str">
        <f>VLOOKUP($A59,Startlist!$B:$H,4,FALSE)</f>
        <v>Bruno Jakobi</v>
      </c>
      <c r="E59" s="100" t="str">
        <f>VLOOKUP($A59,Startlist!$B:$H,7,FALSE)</f>
        <v>VAZ 2105</v>
      </c>
      <c r="F59" s="99">
        <f>IF(SUMIF('Puudete sisestamine'!$A:$A,$A59,'Puudete sisestamine'!$B:$B)&gt;0,SUMIF('Puudete sisestamine'!$A:$A,$A59,'Puudete sisestamine'!$B:$B),"")</f>
      </c>
      <c r="G59" s="99">
        <f>IF(SUMIF('Puudete sisestamine'!$A:$A,$A59,'Puudete sisestamine'!$C:$C)&gt;0,SUMIF('Puudete sisestamine'!$A:$A,$A59,'Puudete sisestamine'!$C:$C),"")</f>
      </c>
      <c r="H59" s="99">
        <f>IF(SUMIF('Puudete sisestamine'!$A:$A,$A59,'Puudete sisestamine'!$D:$D)&gt;0,SUMIF('Puudete sisestamine'!$A:$A,$A59,'Puudete sisestamine'!$D:$D),"")</f>
      </c>
      <c r="I59" s="99">
        <f>IF(SUMIF('Puudete sisestamine'!$A:$A,$A59,'Puudete sisestamine'!$E:$E)&gt;0,SUMIF('Puudete sisestamine'!$A:$A,$A59,'Puudete sisestamine'!$E:$E),"")</f>
      </c>
      <c r="J59" s="98">
        <f t="shared" si="1"/>
      </c>
    </row>
    <row r="60" spans="1:10" s="101" customFormat="1" ht="14.25" customHeight="1">
      <c r="A60" s="98">
        <v>57</v>
      </c>
      <c r="B60" s="99" t="str">
        <f>VLOOKUP($A60,Startlist!$B:$H,2,FALSE)</f>
        <v>2WS</v>
      </c>
      <c r="C60" s="100" t="str">
        <f>VLOOKUP($A60,Startlist!$B:$H,3,FALSE)</f>
        <v>Märt Saanküll</v>
      </c>
      <c r="D60" s="100" t="str">
        <f>VLOOKUP($A60,Startlist!$B:$H,4,FALSE)</f>
        <v>Igor Traut</v>
      </c>
      <c r="E60" s="100" t="str">
        <f>VLOOKUP($A60,Startlist!$B:$H,7,FALSE)</f>
        <v>Honda Civic Type R</v>
      </c>
      <c r="F60" s="99">
        <f>IF(SUMIF('Puudete sisestamine'!$A:$A,$A60,'Puudete sisestamine'!$B:$B)&gt;0,SUMIF('Puudete sisestamine'!$A:$A,$A60,'Puudete sisestamine'!$B:$B),"")</f>
      </c>
      <c r="G60" s="99">
        <f>IF(SUMIF('Puudete sisestamine'!$A:$A,$A60,'Puudete sisestamine'!$C:$C)&gt;0,SUMIF('Puudete sisestamine'!$A:$A,$A60,'Puudete sisestamine'!$C:$C),"")</f>
      </c>
      <c r="H60" s="99">
        <f>IF(SUMIF('Puudete sisestamine'!$A:$A,$A60,'Puudete sisestamine'!$D:$D)&gt;0,SUMIF('Puudete sisestamine'!$A:$A,$A60,'Puudete sisestamine'!$D:$D),"")</f>
      </c>
      <c r="I60" s="99">
        <f>IF(SUMIF('Puudete sisestamine'!$A:$A,$A60,'Puudete sisestamine'!$E:$E)&gt;0,SUMIF('Puudete sisestamine'!$A:$A,$A60,'Puudete sisestamine'!$E:$E),"")</f>
      </c>
      <c r="J60" s="98">
        <f t="shared" si="1"/>
      </c>
    </row>
    <row r="61" spans="1:10" s="101" customFormat="1" ht="14.25" customHeight="1">
      <c r="A61" s="98">
        <v>58</v>
      </c>
      <c r="B61" s="99" t="str">
        <f>VLOOKUP($A61,Startlist!$B:$H,2,FALSE)</f>
        <v>2WV</v>
      </c>
      <c r="C61" s="100" t="str">
        <f>VLOOKUP($A61,Startlist!$B:$H,3,FALSE)</f>
        <v>Joosep Mäe</v>
      </c>
      <c r="D61" s="100" t="str">
        <f>VLOOKUP($A61,Startlist!$B:$H,4,FALSE)</f>
        <v>Mikk Volmsen</v>
      </c>
      <c r="E61" s="100" t="str">
        <f>VLOOKUP($A61,Startlist!$B:$H,7,FALSE)</f>
        <v>Audi A3</v>
      </c>
      <c r="F61" s="99">
        <f>IF(SUMIF('Puudete sisestamine'!$A:$A,$A61,'Puudete sisestamine'!$B:$B)&gt;0,SUMIF('Puudete sisestamine'!$A:$A,$A61,'Puudete sisestamine'!$B:$B),"")</f>
      </c>
      <c r="G61" s="99">
        <f>IF(SUMIF('Puudete sisestamine'!$A:$A,$A61,'Puudete sisestamine'!$C:$C)&gt;0,SUMIF('Puudete sisestamine'!$A:$A,$A61,'Puudete sisestamine'!$C:$C),"")</f>
      </c>
      <c r="H61" s="99">
        <f>IF(SUMIF('Puudete sisestamine'!$A:$A,$A61,'Puudete sisestamine'!$D:$D)&gt;0,SUMIF('Puudete sisestamine'!$A:$A,$A61,'Puudete sisestamine'!$D:$D),"")</f>
      </c>
      <c r="I61" s="99">
        <f>IF(SUMIF('Puudete sisestamine'!$A:$A,$A61,'Puudete sisestamine'!$E:$E)&gt;0,SUMIF('Puudete sisestamine'!$A:$A,$A61,'Puudete sisestamine'!$E:$E),"")</f>
      </c>
      <c r="J61" s="98">
        <f t="shared" si="1"/>
      </c>
    </row>
    <row r="62" spans="1:10" s="101" customFormat="1" ht="14.25" customHeight="1">
      <c r="A62" s="98">
        <v>59</v>
      </c>
      <c r="B62" s="99" t="str">
        <f>VLOOKUP($A62,Startlist!$B:$H,2,FALSE)</f>
        <v>2WS</v>
      </c>
      <c r="C62" s="100" t="str">
        <f>VLOOKUP($A62,Startlist!$B:$H,3,FALSE)</f>
        <v>Taavi Piipuu</v>
      </c>
      <c r="D62" s="100" t="str">
        <f>VLOOKUP($A62,Startlist!$B:$H,4,FALSE)</f>
        <v>Oliver Mägi</v>
      </c>
      <c r="E62" s="100" t="str">
        <f>VLOOKUP($A62,Startlist!$B:$H,7,FALSE)</f>
        <v>BMW 316</v>
      </c>
      <c r="F62" s="99">
        <f>IF(SUMIF('Puudete sisestamine'!$A:$A,$A62,'Puudete sisestamine'!$B:$B)&gt;0,SUMIF('Puudete sisestamine'!$A:$A,$A62,'Puudete sisestamine'!$B:$B),"")</f>
      </c>
      <c r="G62" s="99">
        <f>IF(SUMIF('Puudete sisestamine'!$A:$A,$A62,'Puudete sisestamine'!$C:$C)&gt;0,SUMIF('Puudete sisestamine'!$A:$A,$A62,'Puudete sisestamine'!$C:$C),"")</f>
      </c>
      <c r="H62" s="99">
        <f>IF(SUMIF('Puudete sisestamine'!$A:$A,$A62,'Puudete sisestamine'!$D:$D)&gt;0,SUMIF('Puudete sisestamine'!$A:$A,$A62,'Puudete sisestamine'!$D:$D),"")</f>
      </c>
      <c r="I62" s="99">
        <f>IF(SUMIF('Puudete sisestamine'!$A:$A,$A62,'Puudete sisestamine'!$E:$E)&gt;0,SUMIF('Puudete sisestamine'!$A:$A,$A62,'Puudete sisestamine'!$E:$E),"")</f>
      </c>
      <c r="J62" s="98">
        <f t="shared" si="1"/>
      </c>
    </row>
    <row r="63" spans="1:10" s="101" customFormat="1" ht="14.25" customHeight="1">
      <c r="A63" s="98">
        <v>60</v>
      </c>
      <c r="B63" s="99" t="str">
        <f>VLOOKUP($A63,Startlist!$B:$H,2,FALSE)</f>
        <v>MLL</v>
      </c>
      <c r="C63" s="100" t="str">
        <f>VLOOKUP($A63,Startlist!$B:$H,3,FALSE)</f>
        <v>Heigo Tinno</v>
      </c>
      <c r="D63" s="100" t="str">
        <f>VLOOKUP($A63,Startlist!$B:$H,4,FALSE)</f>
        <v>Veiko Vilu</v>
      </c>
      <c r="E63" s="100" t="str">
        <f>VLOOKUP($A63,Startlist!$B:$H,7,FALSE)</f>
        <v>AZLK 412</v>
      </c>
      <c r="F63" s="99">
        <f>IF(SUMIF('Puudete sisestamine'!$A:$A,$A63,'Puudete sisestamine'!$B:$B)&gt;0,SUMIF('Puudete sisestamine'!$A:$A,$A63,'Puudete sisestamine'!$B:$B),"")</f>
      </c>
      <c r="G63" s="99">
        <f>IF(SUMIF('Puudete sisestamine'!$A:$A,$A63,'Puudete sisestamine'!$C:$C)&gt;0,SUMIF('Puudete sisestamine'!$A:$A,$A63,'Puudete sisestamine'!$C:$C),"")</f>
      </c>
      <c r="H63" s="99">
        <f>IF(SUMIF('Puudete sisestamine'!$A:$A,$A63,'Puudete sisestamine'!$D:$D)&gt;0,SUMIF('Puudete sisestamine'!$A:$A,$A63,'Puudete sisestamine'!$D:$D),"")</f>
      </c>
      <c r="I63" s="99">
        <f>IF(SUMIF('Puudete sisestamine'!$A:$A,$A63,'Puudete sisestamine'!$E:$E)&gt;0,SUMIF('Puudete sisestamine'!$A:$A,$A63,'Puudete sisestamine'!$E:$E),"")</f>
      </c>
      <c r="J63" s="98">
        <f t="shared" si="1"/>
      </c>
    </row>
    <row r="64" spans="1:10" s="101" customFormat="1" ht="14.25" customHeight="1">
      <c r="A64" s="98">
        <v>61</v>
      </c>
      <c r="B64" s="99" t="str">
        <f>VLOOKUP($A64,Startlist!$B:$H,2,FALSE)</f>
        <v>2WN</v>
      </c>
      <c r="C64" s="100" t="str">
        <f>VLOOKUP($A64,Startlist!$B:$H,3,FALSE)</f>
        <v>Maria Roop</v>
      </c>
      <c r="D64" s="100" t="str">
        <f>VLOOKUP($A64,Startlist!$B:$H,4,FALSE)</f>
        <v>Jaanus Tobias</v>
      </c>
      <c r="E64" s="100" t="str">
        <f>VLOOKUP($A64,Startlist!$B:$H,7,FALSE)</f>
        <v>Seat Ibiza</v>
      </c>
      <c r="F64" s="99">
        <f>IF(SUMIF('Puudete sisestamine'!$A:$A,$A64,'Puudete sisestamine'!$B:$B)&gt;0,SUMIF('Puudete sisestamine'!$A:$A,$A64,'Puudete sisestamine'!$B:$B),"")</f>
      </c>
      <c r="G64" s="99">
        <f>IF(SUMIF('Puudete sisestamine'!$A:$A,$A64,'Puudete sisestamine'!$C:$C)&gt;0,SUMIF('Puudete sisestamine'!$A:$A,$A64,'Puudete sisestamine'!$C:$C),"")</f>
      </c>
      <c r="H64" s="99">
        <f>IF(SUMIF('Puudete sisestamine'!$A:$A,$A64,'Puudete sisestamine'!$D:$D)&gt;0,SUMIF('Puudete sisestamine'!$A:$A,$A64,'Puudete sisestamine'!$D:$D),"")</f>
      </c>
      <c r="I64" s="99">
        <f>IF(SUMIF('Puudete sisestamine'!$A:$A,$A64,'Puudete sisestamine'!$E:$E)&gt;0,SUMIF('Puudete sisestamine'!$A:$A,$A64,'Puudete sisestamine'!$E:$E),"")</f>
      </c>
      <c r="J64" s="98">
        <f t="shared" si="1"/>
      </c>
    </row>
    <row r="65" spans="1:10" s="101" customFormat="1" ht="14.25" customHeight="1">
      <c r="A65" s="98">
        <v>62</v>
      </c>
      <c r="B65" s="99" t="str">
        <f>VLOOKUP($A65,Startlist!$B:$H,2,FALSE)</f>
        <v>2WN</v>
      </c>
      <c r="C65" s="100" t="str">
        <f>VLOOKUP($A65,Startlist!$B:$H,3,FALSE)</f>
        <v>Aira Lepp</v>
      </c>
      <c r="D65" s="100" t="str">
        <f>VLOOKUP($A65,Startlist!$B:$H,4,FALSE)</f>
        <v>Ain Lepp</v>
      </c>
      <c r="E65" s="100" t="str">
        <f>VLOOKUP($A65,Startlist!$B:$H,7,FALSE)</f>
        <v>Nissan Sunny</v>
      </c>
      <c r="F65" s="99">
        <f>IF(SUMIF('Puudete sisestamine'!$A:$A,$A65,'Puudete sisestamine'!$B:$B)&gt;0,SUMIF('Puudete sisestamine'!$A:$A,$A65,'Puudete sisestamine'!$B:$B),"")</f>
      </c>
      <c r="G65" s="99">
        <f>IF(SUMIF('Puudete sisestamine'!$A:$A,$A65,'Puudete sisestamine'!$C:$C)&gt;0,SUMIF('Puudete sisestamine'!$A:$A,$A65,'Puudete sisestamine'!$C:$C),"")</f>
      </c>
      <c r="H65" s="99">
        <f>IF(SUMIF('Puudete sisestamine'!$A:$A,$A65,'Puudete sisestamine'!$D:$D)&gt;0,SUMIF('Puudete sisestamine'!$A:$A,$A65,'Puudete sisestamine'!$D:$D),"")</f>
      </c>
      <c r="I65" s="99">
        <f>IF(SUMIF('Puudete sisestamine'!$A:$A,$A65,'Puudete sisestamine'!$E:$E)&gt;0,SUMIF('Puudete sisestamine'!$A:$A,$A65,'Puudete sisestamine'!$E:$E),"")</f>
      </c>
      <c r="J65" s="98">
        <f t="shared" si="1"/>
      </c>
    </row>
    <row r="66" spans="1:10" s="101" customFormat="1" ht="14.25" customHeight="1">
      <c r="A66" s="98">
        <v>63</v>
      </c>
      <c r="B66" s="99" t="str">
        <f>VLOOKUP($A66,Startlist!$B:$H,2,FALSE)</f>
        <v>2WS</v>
      </c>
      <c r="C66" s="100" t="str">
        <f>VLOOKUP($A66,Startlist!$B:$H,3,FALSE)</f>
        <v>Aleksandr Semet</v>
      </c>
      <c r="D66" s="100" t="str">
        <f>VLOOKUP($A66,Startlist!$B:$H,4,FALSE)</f>
        <v>Raiko Aru</v>
      </c>
      <c r="E66" s="100" t="str">
        <f>VLOOKUP($A66,Startlist!$B:$H,7,FALSE)</f>
        <v>BMW 325</v>
      </c>
      <c r="F66" s="99"/>
      <c r="G66" s="99">
        <f>IF(SUMIF('Puudete sisestamine'!$A:$A,$A66,'Puudete sisestamine'!$C:$C)&gt;0,SUMIF('Puudete sisestamine'!$A:$A,$A66,'Puudete sisestamine'!$C:$C),"")</f>
      </c>
      <c r="H66" s="99">
        <f>IF(SUMIF('Puudete sisestamine'!$A:$A,$A66,'Puudete sisestamine'!$D:$D)&gt;0,SUMIF('Puudete sisestamine'!$A:$A,$A66,'Puudete sisestamine'!$D:$D),"")</f>
      </c>
      <c r="I66" s="99">
        <f>IF(SUMIF('Puudete sisestamine'!$A:$A,$A66,'Puudete sisestamine'!$E:$E)&gt;0,SUMIF('Puudete sisestamine'!$A:$A,$A66,'Puudete sisestamine'!$E:$E),"")</f>
      </c>
      <c r="J66" s="98">
        <f t="shared" si="1"/>
      </c>
    </row>
    <row r="67" spans="1:10" s="101" customFormat="1" ht="14.25" customHeight="1">
      <c r="A67" s="98">
        <v>64</v>
      </c>
      <c r="B67" s="99" t="str">
        <f>VLOOKUP($A67,Startlist!$B:$H,2,FALSE)</f>
        <v>MLL</v>
      </c>
      <c r="C67" s="100" t="str">
        <f>VLOOKUP($A67,Startlist!$B:$H,3,FALSE)</f>
        <v>Asko Meos</v>
      </c>
      <c r="D67" s="100" t="str">
        <f>VLOOKUP($A67,Startlist!$B:$H,4,FALSE)</f>
        <v>Hellar Sile</v>
      </c>
      <c r="E67" s="100" t="str">
        <f>VLOOKUP($A67,Startlist!$B:$H,7,FALSE)</f>
        <v>VAZ 2107</v>
      </c>
      <c r="F67" s="99">
        <f>IF(SUMIF('Puudete sisestamine'!$A:$A,$A67,'Puudete sisestamine'!$B:$B)&gt;0,SUMIF('Puudete sisestamine'!$A:$A,$A67,'Puudete sisestamine'!$B:$B),"")</f>
      </c>
      <c r="G67" s="99">
        <f>IF(SUMIF('Puudete sisestamine'!$A:$A,$A67,'Puudete sisestamine'!$C:$C)&gt;0,SUMIF('Puudete sisestamine'!$A:$A,$A67,'Puudete sisestamine'!$C:$C),"")</f>
      </c>
      <c r="H67" s="99">
        <f>IF(SUMIF('Puudete sisestamine'!$A:$A,$A67,'Puudete sisestamine'!$D:$D)&gt;0,SUMIF('Puudete sisestamine'!$A:$A,$A67,'Puudete sisestamine'!$D:$D),"")</f>
      </c>
      <c r="I67" s="99">
        <f>IF(SUMIF('Puudete sisestamine'!$A:$A,$A67,'Puudete sisestamine'!$E:$E)&gt;0,SUMIF('Puudete sisestamine'!$A:$A,$A67,'Puudete sisestamine'!$E:$E),"")</f>
      </c>
      <c r="J67" s="98">
        <f t="shared" si="1"/>
      </c>
    </row>
    <row r="68" spans="1:10" s="101" customFormat="1" ht="14.25" customHeight="1">
      <c r="A68" s="98">
        <v>66</v>
      </c>
      <c r="B68" s="99" t="str">
        <f>VLOOKUP($A68,Startlist!$B:$H,2,FALSE)</f>
        <v>SU</v>
      </c>
      <c r="C68" s="100" t="str">
        <f>VLOOKUP($A68,Startlist!$B:$H,3,FALSE)</f>
        <v>Ruslan Pleshanov</v>
      </c>
      <c r="D68" s="100" t="str">
        <f>VLOOKUP($A68,Startlist!$B:$H,4,FALSE)</f>
        <v>Darja Shirokova</v>
      </c>
      <c r="E68" s="100" t="str">
        <f>VLOOKUP($A68,Startlist!$B:$H,7,FALSE)</f>
        <v>AZLK 2140</v>
      </c>
      <c r="F68" s="99">
        <f>IF(SUMIF('Puudete sisestamine'!$A:$A,$A68,'Puudete sisestamine'!$B:$B)&gt;0,SUMIF('Puudete sisestamine'!$A:$A,$A68,'Puudete sisestamine'!$B:$B),"")</f>
      </c>
      <c r="G68" s="99">
        <f>IF(SUMIF('Puudete sisestamine'!$A:$A,$A68,'Puudete sisestamine'!$C:$C)&gt;0,SUMIF('Puudete sisestamine'!$A:$A,$A68,'Puudete sisestamine'!$C:$C),"")</f>
      </c>
      <c r="H68" s="99">
        <f>IF(SUMIF('Puudete sisestamine'!$A:$A,$A68,'Puudete sisestamine'!$D:$D)&gt;0,SUMIF('Puudete sisestamine'!$A:$A,$A68,'Puudete sisestamine'!$D:$D),"")</f>
      </c>
      <c r="I68" s="99">
        <f>IF(SUMIF('Puudete sisestamine'!$A:$A,$A68,'Puudete sisestamine'!$E:$E)&gt;0,SUMIF('Puudete sisestamine'!$A:$A,$A68,'Puudete sisestamine'!$E:$E),"")</f>
      </c>
      <c r="J68" s="98">
        <f t="shared" si="1"/>
      </c>
    </row>
    <row r="69" spans="1:10" s="101" customFormat="1" ht="14.25" customHeight="1">
      <c r="A69" s="98">
        <v>67</v>
      </c>
      <c r="B69" s="99" t="str">
        <f>VLOOKUP($A69,Startlist!$B:$H,2,FALSE)</f>
        <v>SU</v>
      </c>
      <c r="C69" s="100" t="str">
        <f>VLOOKUP($A69,Startlist!$B:$H,3,FALSE)</f>
        <v>Jürgen Jaago</v>
      </c>
      <c r="D69" s="100" t="str">
        <f>VLOOKUP($A69,Startlist!$B:$H,4,FALSE)</f>
        <v>Kaupo Kantsik</v>
      </c>
      <c r="E69" s="100" t="str">
        <f>VLOOKUP($A69,Startlist!$B:$H,7,FALSE)</f>
        <v>VAZ 2105</v>
      </c>
      <c r="F69" s="99">
        <f>IF(SUMIF('Puudete sisestamine'!$A:$A,$A69,'Puudete sisestamine'!$B:$B)&gt;0,SUMIF('Puudete sisestamine'!$A:$A,$A69,'Puudete sisestamine'!$B:$B),"")</f>
      </c>
      <c r="G69" s="99">
        <f>IF(SUMIF('Puudete sisestamine'!$A:$A,$A69,'Puudete sisestamine'!$C:$C)&gt;0,SUMIF('Puudete sisestamine'!$A:$A,$A69,'Puudete sisestamine'!$C:$C),"")</f>
      </c>
      <c r="H69" s="99">
        <f>IF(SUMIF('Puudete sisestamine'!$A:$A,$A69,'Puudete sisestamine'!$D:$D)&gt;0,SUMIF('Puudete sisestamine'!$A:$A,$A69,'Puudete sisestamine'!$D:$D),"")</f>
      </c>
      <c r="I69" s="99">
        <f>IF(SUMIF('Puudete sisestamine'!$A:$A,$A69,'Puudete sisestamine'!$E:$E)&gt;0,SUMIF('Puudete sisestamine'!$A:$A,$A69,'Puudete sisestamine'!$E:$E),"")</f>
      </c>
      <c r="J69" s="98">
        <f t="shared" si="1"/>
      </c>
    </row>
    <row r="70" spans="1:10" s="101" customFormat="1" ht="14.25" customHeight="1">
      <c r="A70" s="98">
        <v>68</v>
      </c>
      <c r="B70" s="99" t="str">
        <f>VLOOKUP($A70,Startlist!$B:$H,2,FALSE)</f>
        <v>2WV</v>
      </c>
      <c r="C70" s="100" t="str">
        <f>VLOOKUP($A70,Startlist!$B:$H,3,FALSE)</f>
        <v>Jaan Ilistom</v>
      </c>
      <c r="D70" s="100" t="str">
        <f>VLOOKUP($A70,Startlist!$B:$H,4,FALSE)</f>
        <v>Aksel Sulu</v>
      </c>
      <c r="E70" s="100" t="str">
        <f>VLOOKUP($A70,Startlist!$B:$H,7,FALSE)</f>
        <v>Honda Civic</v>
      </c>
      <c r="F70" s="99">
        <f>IF(SUMIF('Puudete sisestamine'!$A:$A,$A70,'Puudete sisestamine'!$B:$B)&gt;0,SUMIF('Puudete sisestamine'!$A:$A,$A70,'Puudete sisestamine'!$B:$B),"")</f>
        <v>20</v>
      </c>
      <c r="G70" s="99">
        <f>IF(SUMIF('Puudete sisestamine'!$A:$A,$A70,'Puudete sisestamine'!$C:$C)&gt;0,SUMIF('Puudete sisestamine'!$A:$A,$A70,'Puudete sisestamine'!$C:$C),"")</f>
        <v>10</v>
      </c>
      <c r="H70" s="99">
        <f>IF(SUMIF('Puudete sisestamine'!$A:$A,$A70,'Puudete sisestamine'!$D:$D)&gt;0,SUMIF('Puudete sisestamine'!$A:$A,$A70,'Puudete sisestamine'!$D:$D),"")</f>
      </c>
      <c r="I70" s="99">
        <f>IF(SUMIF('Puudete sisestamine'!$A:$A,$A70,'Puudete sisestamine'!$E:$E)&gt;0,SUMIF('Puudete sisestamine'!$A:$A,$A70,'Puudete sisestamine'!$E:$E),"")</f>
      </c>
      <c r="J70" s="98" t="str">
        <f t="shared" si="1"/>
        <v>0:30</v>
      </c>
    </row>
    <row r="71" spans="1:10" s="101" customFormat="1" ht="14.25" customHeight="1">
      <c r="A71" s="98">
        <v>69</v>
      </c>
      <c r="B71" s="99" t="str">
        <f>VLOOKUP($A71,Startlist!$B:$H,2,FALSE)</f>
        <v>2WN</v>
      </c>
      <c r="C71" s="100" t="str">
        <f>VLOOKUP($A71,Startlist!$B:$H,3,FALSE)</f>
        <v>Aneta Lepp</v>
      </c>
      <c r="D71" s="100" t="str">
        <f>VLOOKUP($A71,Startlist!$B:$H,4,FALSE)</f>
        <v>Neeme Koppel</v>
      </c>
      <c r="E71" s="100" t="str">
        <f>VLOOKUP($A71,Startlist!$B:$H,7,FALSE)</f>
        <v>Nissan Sunny</v>
      </c>
      <c r="F71" s="99">
        <f>IF(SUMIF('Puudete sisestamine'!$A:$A,$A71,'Puudete sisestamine'!$B:$B)&gt;0,SUMIF('Puudete sisestamine'!$A:$A,$A71,'Puudete sisestamine'!$B:$B),"")</f>
      </c>
      <c r="G71" s="99">
        <f>IF(SUMIF('Puudete sisestamine'!$A:$A,$A71,'Puudete sisestamine'!$C:$C)&gt;0,SUMIF('Puudete sisestamine'!$A:$A,$A71,'Puudete sisestamine'!$C:$C),"")</f>
      </c>
      <c r="H71" s="99">
        <f>IF(SUMIF('Puudete sisestamine'!$A:$A,$A71,'Puudete sisestamine'!$D:$D)&gt;0,SUMIF('Puudete sisestamine'!$A:$A,$A71,'Puudete sisestamine'!$D:$D),"")</f>
      </c>
      <c r="I71" s="99">
        <f>IF(SUMIF('Puudete sisestamine'!$A:$A,$A71,'Puudete sisestamine'!$E:$E)&gt;0,SUMIF('Puudete sisestamine'!$A:$A,$A71,'Puudete sisestamine'!$E:$E),"")</f>
      </c>
      <c r="J71" s="98">
        <f t="shared" si="1"/>
      </c>
    </row>
    <row r="72" spans="1:10" s="101" customFormat="1" ht="14.25" customHeight="1">
      <c r="A72" s="98">
        <v>70</v>
      </c>
      <c r="B72" s="99" t="str">
        <f>VLOOKUP($A72,Startlist!$B:$H,2,FALSE)</f>
        <v>2WS</v>
      </c>
      <c r="C72" s="100" t="str">
        <f>VLOOKUP($A72,Startlist!$B:$H,3,FALSE)</f>
        <v>Tanel Jogi</v>
      </c>
      <c r="D72" s="100" t="str">
        <f>VLOOKUP($A72,Startlist!$B:$H,4,FALSE)</f>
        <v>Rasmus Vaher</v>
      </c>
      <c r="E72" s="100" t="str">
        <f>VLOOKUP($A72,Startlist!$B:$H,7,FALSE)</f>
        <v>BMW 320</v>
      </c>
      <c r="F72" s="99">
        <f>IF(SUMIF('Puudete sisestamine'!$A:$A,$A72,'Puudete sisestamine'!$B:$B)&gt;0,SUMIF('Puudete sisestamine'!$A:$A,$A72,'Puudete sisestamine'!$B:$B),"")</f>
        <v>10</v>
      </c>
      <c r="G72" s="99">
        <f>IF(SUMIF('Puudete sisestamine'!$A:$A,$A72,'Puudete sisestamine'!$C:$C)&gt;0,SUMIF('Puudete sisestamine'!$A:$A,$A72,'Puudete sisestamine'!$C:$C),"")</f>
        <v>20</v>
      </c>
      <c r="H72" s="99">
        <f>IF(SUMIF('Puudete sisestamine'!$A:$A,$A72,'Puudete sisestamine'!$D:$D)&gt;0,SUMIF('Puudete sisestamine'!$A:$A,$A72,'Puudete sisestamine'!$D:$D),"")</f>
      </c>
      <c r="I72" s="99">
        <f>IF(SUMIF('Puudete sisestamine'!$A:$A,$A72,'Puudete sisestamine'!$E:$E)&gt;0,SUMIF('Puudete sisestamine'!$A:$A,$A72,'Puudete sisestamine'!$E:$E),"")</f>
      </c>
      <c r="J72" s="98" t="str">
        <f t="shared" si="1"/>
        <v>0:30</v>
      </c>
    </row>
    <row r="73" spans="1:10" s="101" customFormat="1" ht="14.25" customHeight="1">
      <c r="A73" s="98">
        <v>71</v>
      </c>
      <c r="B73" s="99" t="str">
        <f>VLOOKUP($A73,Startlist!$B:$H,2,FALSE)</f>
        <v>2WV</v>
      </c>
      <c r="C73" s="100" t="str">
        <f>VLOOKUP($A73,Startlist!$B:$H,3,FALSE)</f>
        <v>Kaido Märss</v>
      </c>
      <c r="D73" s="100" t="str">
        <f>VLOOKUP($A73,Startlist!$B:$H,4,FALSE)</f>
        <v>Sander Kliss</v>
      </c>
      <c r="E73" s="100" t="str">
        <f>VLOOKUP($A73,Startlist!$B:$H,7,FALSE)</f>
        <v>VW Golf</v>
      </c>
      <c r="F73" s="99">
        <f>IF(SUMIF('Puudete sisestamine'!$A:$A,$A73,'Puudete sisestamine'!$B:$B)&gt;0,SUMIF('Puudete sisestamine'!$A:$A,$A73,'Puudete sisestamine'!$B:$B),"")</f>
      </c>
      <c r="G73" s="99">
        <f>IF(SUMIF('Puudete sisestamine'!$A:$A,$A73,'Puudete sisestamine'!$C:$C)&gt;0,SUMIF('Puudete sisestamine'!$A:$A,$A73,'Puudete sisestamine'!$C:$C),"")</f>
      </c>
      <c r="H73" s="99">
        <f>IF(SUMIF('Puudete sisestamine'!$A:$A,$A73,'Puudete sisestamine'!$D:$D)&gt;0,SUMIF('Puudete sisestamine'!$A:$A,$A73,'Puudete sisestamine'!$D:$D),"")</f>
      </c>
      <c r="I73" s="99">
        <f>IF(SUMIF('Puudete sisestamine'!$A:$A,$A73,'Puudete sisestamine'!$E:$E)&gt;0,SUMIF('Puudete sisestamine'!$A:$A,$A73,'Puudete sisestamine'!$E:$E),"")</f>
      </c>
      <c r="J73" s="98">
        <f t="shared" si="1"/>
      </c>
    </row>
    <row r="74" spans="1:10" s="101" customFormat="1" ht="14.25" customHeight="1">
      <c r="A74" s="98">
        <v>72</v>
      </c>
      <c r="B74" s="99" t="str">
        <f>VLOOKUP($A74,Startlist!$B:$H,2,FALSE)</f>
        <v>2WN</v>
      </c>
      <c r="C74" s="100" t="str">
        <f>VLOOKUP($A74,Startlist!$B:$H,3,FALSE)</f>
        <v>Triinu Tammel</v>
      </c>
      <c r="D74" s="100" t="str">
        <f>VLOOKUP($A74,Startlist!$B:$H,4,FALSE)</f>
        <v>Karoliina Tammel</v>
      </c>
      <c r="E74" s="100" t="str">
        <f>VLOOKUP($A74,Startlist!$B:$H,7,FALSE)</f>
        <v>Honda Civic</v>
      </c>
      <c r="F74" s="99">
        <f>IF(SUMIF('Puudete sisestamine'!$A:$A,$A74,'Puudete sisestamine'!$B:$B)&gt;0,SUMIF('Puudete sisestamine'!$A:$A,$A74,'Puudete sisestamine'!$B:$B),"")</f>
        <v>10</v>
      </c>
      <c r="G74" s="99">
        <f>IF(SUMIF('Puudete sisestamine'!$A:$A,$A74,'Puudete sisestamine'!$C:$C)&gt;0,SUMIF('Puudete sisestamine'!$A:$A,$A74,'Puudete sisestamine'!$C:$C),"")</f>
      </c>
      <c r="H74" s="99">
        <f>IF(SUMIF('Puudete sisestamine'!$A:$A,$A74,'Puudete sisestamine'!$D:$D)&gt;0,SUMIF('Puudete sisestamine'!$A:$A,$A74,'Puudete sisestamine'!$D:$D),"")</f>
      </c>
      <c r="I74" s="99">
        <f>IF(SUMIF('Puudete sisestamine'!$A:$A,$A74,'Puudete sisestamine'!$E:$E)&gt;0,SUMIF('Puudete sisestamine'!$A:$A,$A74,'Puudete sisestamine'!$E:$E),"")</f>
      </c>
      <c r="J74" s="98" t="str">
        <f t="shared" si="1"/>
        <v>0:10</v>
      </c>
    </row>
    <row r="75" spans="1:10" s="101" customFormat="1" ht="14.25" customHeight="1">
      <c r="A75" s="98">
        <v>73</v>
      </c>
      <c r="B75" s="99" t="str">
        <f>VLOOKUP($A75,Startlist!$B:$H,2,FALSE)</f>
        <v>SU</v>
      </c>
      <c r="C75" s="100" t="str">
        <f>VLOOKUP($A75,Startlist!$B:$H,3,FALSE)</f>
        <v>Ats Nolvak</v>
      </c>
      <c r="D75" s="100" t="str">
        <f>VLOOKUP($A75,Startlist!$B:$H,4,FALSE)</f>
        <v>Mairo Ojaviir</v>
      </c>
      <c r="E75" s="100" t="str">
        <f>VLOOKUP($A75,Startlist!$B:$H,7,FALSE)</f>
        <v>VAZ 21063</v>
      </c>
      <c r="F75" s="99">
        <f>IF(SUMIF('Puudete sisestamine'!$A:$A,$A75,'Puudete sisestamine'!$B:$B)&gt;0,SUMIF('Puudete sisestamine'!$A:$A,$A75,'Puudete sisestamine'!$B:$B),"")</f>
      </c>
      <c r="G75" s="99">
        <f>IF(SUMIF('Puudete sisestamine'!$A:$A,$A75,'Puudete sisestamine'!$C:$C)&gt;0,SUMIF('Puudete sisestamine'!$A:$A,$A75,'Puudete sisestamine'!$C:$C),"")</f>
      </c>
      <c r="H75" s="99">
        <f>IF(SUMIF('Puudete sisestamine'!$A:$A,$A75,'Puudete sisestamine'!$D:$D)&gt;0,SUMIF('Puudete sisestamine'!$A:$A,$A75,'Puudete sisestamine'!$D:$D),"")</f>
      </c>
      <c r="I75" s="99">
        <f>IF(SUMIF('Puudete sisestamine'!$A:$A,$A75,'Puudete sisestamine'!$E:$E)&gt;0,SUMIF('Puudete sisestamine'!$A:$A,$A75,'Puudete sisestamine'!$E:$E),"")</f>
      </c>
      <c r="J75" s="98">
        <f t="shared" si="1"/>
      </c>
    </row>
    <row r="76" spans="1:10" s="101" customFormat="1" ht="14.25" customHeight="1">
      <c r="A76" s="98">
        <v>74</v>
      </c>
      <c r="B76" s="99" t="str">
        <f>VLOOKUP($A76,Startlist!$B:$H,2,FALSE)</f>
        <v>MLL</v>
      </c>
      <c r="C76" s="100" t="str">
        <f>VLOOKUP($A76,Startlist!$B:$H,3,FALSE)</f>
        <v>Martin Taal</v>
      </c>
      <c r="D76" s="100" t="str">
        <f>VLOOKUP($A76,Startlist!$B:$H,4,FALSE)</f>
        <v>Ivar Kallasmaa</v>
      </c>
      <c r="E76" s="100" t="str">
        <f>VLOOKUP($A76,Startlist!$B:$H,7,FALSE)</f>
        <v>VAZ 2106</v>
      </c>
      <c r="F76" s="99">
        <f>IF(SUMIF('Puudete sisestamine'!$A:$A,$A76,'Puudete sisestamine'!$B:$B)&gt;0,SUMIF('Puudete sisestamine'!$A:$A,$A76,'Puudete sisestamine'!$B:$B),"")</f>
      </c>
      <c r="G76" s="99">
        <f>IF(SUMIF('Puudete sisestamine'!$A:$A,$A76,'Puudete sisestamine'!$C:$C)&gt;0,SUMIF('Puudete sisestamine'!$A:$A,$A76,'Puudete sisestamine'!$C:$C),"")</f>
      </c>
      <c r="H76" s="99">
        <f>IF(SUMIF('Puudete sisestamine'!$A:$A,$A76,'Puudete sisestamine'!$D:$D)&gt;0,SUMIF('Puudete sisestamine'!$A:$A,$A76,'Puudete sisestamine'!$D:$D),"")</f>
      </c>
      <c r="I76" s="99">
        <f>IF(SUMIF('Puudete sisestamine'!$A:$A,$A76,'Puudete sisestamine'!$E:$E)&gt;0,SUMIF('Puudete sisestamine'!$A:$A,$A76,'Puudete sisestamine'!$E:$E),"")</f>
      </c>
      <c r="J76" s="98">
        <f t="shared" si="1"/>
      </c>
    </row>
    <row r="77" spans="1:10" s="101" customFormat="1" ht="14.25" customHeight="1">
      <c r="A77" s="98">
        <v>75</v>
      </c>
      <c r="B77" s="99" t="str">
        <f>VLOOKUP($A77,Startlist!$B:$H,2,FALSE)</f>
        <v>2WS</v>
      </c>
      <c r="C77" s="100" t="str">
        <f>VLOOKUP($A77,Startlist!$B:$H,3,FALSE)</f>
        <v>Toomas Tonsau</v>
      </c>
      <c r="D77" s="100" t="str">
        <f>VLOOKUP($A77,Startlist!$B:$H,4,FALSE)</f>
        <v>Margus Sillaste</v>
      </c>
      <c r="E77" s="100" t="str">
        <f>VLOOKUP($A77,Startlist!$B:$H,7,FALSE)</f>
        <v>BMW 323</v>
      </c>
      <c r="F77" s="99">
        <f>IF(SUMIF('Puudete sisestamine'!$A:$A,$A77,'Puudete sisestamine'!$B:$B)&gt;0,SUMIF('Puudete sisestamine'!$A:$A,$A77,'Puudete sisestamine'!$B:$B),"")</f>
      </c>
      <c r="G77" s="99">
        <f>IF(SUMIF('Puudete sisestamine'!$A:$A,$A77,'Puudete sisestamine'!$C:$C)&gt;0,SUMIF('Puudete sisestamine'!$A:$A,$A77,'Puudete sisestamine'!$C:$C),"")</f>
      </c>
      <c r="H77" s="99">
        <f>IF(SUMIF('Puudete sisestamine'!$A:$A,$A77,'Puudete sisestamine'!$D:$D)&gt;0,SUMIF('Puudete sisestamine'!$A:$A,$A77,'Puudete sisestamine'!$D:$D),"")</f>
      </c>
      <c r="I77" s="99">
        <f>IF(SUMIF('Puudete sisestamine'!$A:$A,$A77,'Puudete sisestamine'!$E:$E)&gt;0,SUMIF('Puudete sisestamine'!$A:$A,$A77,'Puudete sisestamine'!$E:$E),"")</f>
      </c>
      <c r="J77" s="98">
        <f t="shared" si="1"/>
      </c>
    </row>
    <row r="78" spans="1:10" s="101" customFormat="1" ht="14.25" customHeight="1">
      <c r="A78" s="98">
        <v>76</v>
      </c>
      <c r="B78" s="99" t="str">
        <f>VLOOKUP($A78,Startlist!$B:$H,2,FALSE)</f>
        <v>SU</v>
      </c>
      <c r="C78" s="100" t="str">
        <f>VLOOKUP($A78,Startlist!$B:$H,3,FALSE)</f>
        <v>Jaan Hansen</v>
      </c>
      <c r="D78" s="100" t="str">
        <f>VLOOKUP($A78,Startlist!$B:$H,4,FALSE)</f>
        <v>Derek Tedre</v>
      </c>
      <c r="E78" s="100" t="str">
        <f>VLOOKUP($A78,Startlist!$B:$H,7,FALSE)</f>
        <v>VAZ 2107</v>
      </c>
      <c r="F78" s="99">
        <f>IF(SUMIF('Puudete sisestamine'!$A:$A,$A78,'Puudete sisestamine'!$B:$B)&gt;0,SUMIF('Puudete sisestamine'!$A:$A,$A78,'Puudete sisestamine'!$B:$B),"")</f>
      </c>
      <c r="G78" s="99">
        <f>IF(SUMIF('Puudete sisestamine'!$A:$A,$A78,'Puudete sisestamine'!$C:$C)&gt;0,SUMIF('Puudete sisestamine'!$A:$A,$A78,'Puudete sisestamine'!$C:$C),"")</f>
      </c>
      <c r="H78" s="99">
        <f>IF(SUMIF('Puudete sisestamine'!$A:$A,$A78,'Puudete sisestamine'!$D:$D)&gt;0,SUMIF('Puudete sisestamine'!$A:$A,$A78,'Puudete sisestamine'!$D:$D),"")</f>
      </c>
      <c r="I78" s="99">
        <f>IF(SUMIF('Puudete sisestamine'!$A:$A,$A78,'Puudete sisestamine'!$E:$E)&gt;0,SUMIF('Puudete sisestamine'!$A:$A,$A78,'Puudete sisestamine'!$E:$E),"")</f>
      </c>
      <c r="J78" s="98">
        <f t="shared" si="1"/>
      </c>
    </row>
    <row r="79" spans="1:10" s="101" customFormat="1" ht="14.25" customHeight="1">
      <c r="A79" s="98">
        <v>77</v>
      </c>
      <c r="B79" s="99" t="str">
        <f>VLOOKUP($A79,Startlist!$B:$H,2,FALSE)</f>
        <v>2WV</v>
      </c>
      <c r="C79" s="100" t="str">
        <f>VLOOKUP($A79,Startlist!$B:$H,3,FALSE)</f>
        <v>Ken Liivrand</v>
      </c>
      <c r="D79" s="100" t="str">
        <f>VLOOKUP($A79,Startlist!$B:$H,4,FALSE)</f>
        <v>Kristjan Seli</v>
      </c>
      <c r="E79" s="100" t="str">
        <f>VLOOKUP($A79,Startlist!$B:$H,7,FALSE)</f>
        <v>VW Golf GTI</v>
      </c>
      <c r="F79" s="99">
        <f>IF(SUMIF('Puudete sisestamine'!$A:$A,$A79,'Puudete sisestamine'!$B:$B)&gt;0,SUMIF('Puudete sisestamine'!$A:$A,$A79,'Puudete sisestamine'!$B:$B),"")</f>
      </c>
      <c r="G79" s="99">
        <f>IF(SUMIF('Puudete sisestamine'!$A:$A,$A79,'Puudete sisestamine'!$C:$C)&gt;0,SUMIF('Puudete sisestamine'!$A:$A,$A79,'Puudete sisestamine'!$C:$C),"")</f>
      </c>
      <c r="H79" s="99">
        <f>IF(SUMIF('Puudete sisestamine'!$A:$A,$A79,'Puudete sisestamine'!$D:$D)&gt;0,SUMIF('Puudete sisestamine'!$A:$A,$A79,'Puudete sisestamine'!$D:$D),"")</f>
      </c>
      <c r="I79" s="99">
        <f>IF(SUMIF('Puudete sisestamine'!$A:$A,$A79,'Puudete sisestamine'!$E:$E)&gt;0,SUMIF('Puudete sisestamine'!$A:$A,$A79,'Puudete sisestamine'!$E:$E),"")</f>
      </c>
      <c r="J79" s="98">
        <f t="shared" si="1"/>
      </c>
    </row>
    <row r="80" spans="1:10" s="101" customFormat="1" ht="14.25" customHeight="1">
      <c r="A80" s="98">
        <v>78</v>
      </c>
      <c r="B80" s="99" t="str">
        <f>VLOOKUP($A80,Startlist!$B:$H,2,FALSE)</f>
        <v>4WD</v>
      </c>
      <c r="C80" s="100" t="str">
        <f>VLOOKUP($A80,Startlist!$B:$H,3,FALSE)</f>
        <v>Ragnar Tapver</v>
      </c>
      <c r="D80" s="100" t="str">
        <f>VLOOKUP($A80,Startlist!$B:$H,4,FALSE)</f>
        <v>Alar Rosenberg</v>
      </c>
      <c r="E80" s="100" t="str">
        <f>VLOOKUP($A80,Startlist!$B:$H,7,FALSE)</f>
        <v>Subaru Impreza</v>
      </c>
      <c r="F80" s="99">
        <f>IF(SUMIF('Puudete sisestamine'!$A:$A,$A80,'Puudete sisestamine'!$B:$B)&gt;0,SUMIF('Puudete sisestamine'!$A:$A,$A80,'Puudete sisestamine'!$B:$B),"")</f>
      </c>
      <c r="G80" s="99">
        <f>IF(SUMIF('Puudete sisestamine'!$A:$A,$A80,'Puudete sisestamine'!$C:$C)&gt;0,SUMIF('Puudete sisestamine'!$A:$A,$A80,'Puudete sisestamine'!$C:$C),"")</f>
      </c>
      <c r="H80" s="99">
        <f>IF(SUMIF('Puudete sisestamine'!$A:$A,$A80,'Puudete sisestamine'!$D:$D)&gt;0,SUMIF('Puudete sisestamine'!$A:$A,$A80,'Puudete sisestamine'!$D:$D),"")</f>
        <v>60</v>
      </c>
      <c r="I80" s="99">
        <f>IF(SUMIF('Puudete sisestamine'!$A:$A,$A80,'Puudete sisestamine'!$E:$E)&gt;0,SUMIF('Puudete sisestamine'!$A:$A,$A80,'Puudete sisestamine'!$E:$E),"")</f>
      </c>
      <c r="J80" s="98" t="str">
        <f t="shared" si="1"/>
        <v>1:0</v>
      </c>
    </row>
    <row r="81" spans="1:10" s="101" customFormat="1" ht="14.25" customHeight="1">
      <c r="A81" s="98">
        <v>79</v>
      </c>
      <c r="B81" s="99" t="str">
        <f>VLOOKUP($A81,Startlist!$B:$H,2,FALSE)</f>
        <v>4WD</v>
      </c>
      <c r="C81" s="100" t="str">
        <f>VLOOKUP($A81,Startlist!$B:$H,3,FALSE)</f>
        <v>Priit Kallas</v>
      </c>
      <c r="D81" s="100" t="str">
        <f>VLOOKUP($A81,Startlist!$B:$H,4,FALSE)</f>
        <v>Laura Asu</v>
      </c>
      <c r="E81" s="100" t="str">
        <f>VLOOKUP($A81,Startlist!$B:$H,7,FALSE)</f>
        <v>Subaru Impreza</v>
      </c>
      <c r="F81" s="99">
        <f>IF(SUMIF('Puudete sisestamine'!$A:$A,$A81,'Puudete sisestamine'!$B:$B)&gt;0,SUMIF('Puudete sisestamine'!$A:$A,$A81,'Puudete sisestamine'!$B:$B),"")</f>
      </c>
      <c r="G81" s="99">
        <f>IF(SUMIF('Puudete sisestamine'!$A:$A,$A81,'Puudete sisestamine'!$C:$C)&gt;0,SUMIF('Puudete sisestamine'!$A:$A,$A81,'Puudete sisestamine'!$C:$C),"")</f>
      </c>
      <c r="H81" s="99">
        <f>IF(SUMIF('Puudete sisestamine'!$A:$A,$A81,'Puudete sisestamine'!$D:$D)&gt;0,SUMIF('Puudete sisestamine'!$A:$A,$A81,'Puudete sisestamine'!$D:$D),"")</f>
      </c>
      <c r="I81" s="99">
        <f>IF(SUMIF('Puudete sisestamine'!$A:$A,$A81,'Puudete sisestamine'!$E:$E)&gt;0,SUMIF('Puudete sisestamine'!$A:$A,$A81,'Puudete sisestamine'!$E:$E),"")</f>
      </c>
      <c r="J81" s="98">
        <f t="shared" si="1"/>
      </c>
    </row>
    <row r="82" spans="1:10" s="101" customFormat="1" ht="14.25" customHeight="1">
      <c r="A82" s="98">
        <v>80</v>
      </c>
      <c r="B82" s="99" t="str">
        <f>VLOOKUP($A82,Startlist!$B:$H,2,FALSE)</f>
        <v>2WS</v>
      </c>
      <c r="C82" s="100" t="str">
        <f>VLOOKUP($A82,Startlist!$B:$H,3,FALSE)</f>
        <v>Andrek Pollumäe</v>
      </c>
      <c r="D82" s="100" t="str">
        <f>VLOOKUP($A82,Startlist!$B:$H,4,FALSE)</f>
        <v>Alvar Kuutok</v>
      </c>
      <c r="E82" s="100" t="str">
        <f>VLOOKUP($A82,Startlist!$B:$H,7,FALSE)</f>
        <v>BMW M3</v>
      </c>
      <c r="F82" s="99">
        <f>IF(SUMIF('Puudete sisestamine'!$A:$A,$A82,'Puudete sisestamine'!$B:$B)&gt;0,SUMIF('Puudete sisestamine'!$A:$A,$A82,'Puudete sisestamine'!$B:$B),"")</f>
      </c>
      <c r="G82" s="99">
        <f>IF(SUMIF('Puudete sisestamine'!$A:$A,$A82,'Puudete sisestamine'!$C:$C)&gt;0,SUMIF('Puudete sisestamine'!$A:$A,$A82,'Puudete sisestamine'!$C:$C),"")</f>
      </c>
      <c r="H82" s="99">
        <f>IF(SUMIF('Puudete sisestamine'!$A:$A,$A82,'Puudete sisestamine'!$D:$D)&gt;0,SUMIF('Puudete sisestamine'!$A:$A,$A82,'Puudete sisestamine'!$D:$D),"")</f>
      </c>
      <c r="I82" s="99">
        <f>IF(SUMIF('Puudete sisestamine'!$A:$A,$A82,'Puudete sisestamine'!$E:$E)&gt;0,SUMIF('Puudete sisestamine'!$A:$A,$A82,'Puudete sisestamine'!$E:$E),"")</f>
      </c>
      <c r="J82" s="98">
        <f t="shared" si="1"/>
      </c>
    </row>
    <row r="83" spans="1:10" s="101" customFormat="1" ht="14.25" customHeight="1">
      <c r="A83" s="98">
        <v>81</v>
      </c>
      <c r="B83" s="99" t="str">
        <f>VLOOKUP($A83,Startlist!$B:$H,2,FALSE)</f>
        <v>2WS</v>
      </c>
      <c r="C83" s="100" t="str">
        <f>VLOOKUP($A83,Startlist!$B:$H,3,FALSE)</f>
        <v>Rainer Tuberik</v>
      </c>
      <c r="D83" s="100" t="str">
        <f>VLOOKUP($A83,Startlist!$B:$H,4,FALSE)</f>
        <v>Gunnar Heina</v>
      </c>
      <c r="E83" s="100" t="str">
        <f>VLOOKUP($A83,Startlist!$B:$H,7,FALSE)</f>
        <v>BMW 320</v>
      </c>
      <c r="F83" s="99">
        <f>IF(SUMIF('Puudete sisestamine'!$A:$A,$A83,'Puudete sisestamine'!$B:$B)&gt;0,SUMIF('Puudete sisestamine'!$A:$A,$A83,'Puudete sisestamine'!$B:$B),"")</f>
      </c>
      <c r="G83" s="99">
        <f>IF(SUMIF('Puudete sisestamine'!$A:$A,$A83,'Puudete sisestamine'!$C:$C)&gt;0,SUMIF('Puudete sisestamine'!$A:$A,$A83,'Puudete sisestamine'!$C:$C),"")</f>
        <v>10</v>
      </c>
      <c r="H83" s="99">
        <f>IF(SUMIF('Puudete sisestamine'!$A:$A,$A83,'Puudete sisestamine'!$D:$D)&gt;0,SUMIF('Puudete sisestamine'!$A:$A,$A83,'Puudete sisestamine'!$D:$D),"")</f>
      </c>
      <c r="I83" s="99">
        <f>IF(SUMIF('Puudete sisestamine'!$A:$A,$A83,'Puudete sisestamine'!$E:$E)&gt;0,SUMIF('Puudete sisestamine'!$A:$A,$A83,'Puudete sisestamine'!$E:$E),"")</f>
      </c>
      <c r="J83" s="98" t="str">
        <f t="shared" si="1"/>
        <v>0:10</v>
      </c>
    </row>
    <row r="84" spans="1:10" s="101" customFormat="1" ht="14.25" customHeight="1">
      <c r="A84" s="98">
        <v>82</v>
      </c>
      <c r="B84" s="99" t="str">
        <f>VLOOKUP($A84,Startlist!$B:$H,2,FALSE)</f>
        <v>2WS</v>
      </c>
      <c r="C84" s="100" t="str">
        <f>VLOOKUP($A84,Startlist!$B:$H,3,FALSE)</f>
        <v>Marko Ringenberg</v>
      </c>
      <c r="D84" s="100" t="str">
        <f>VLOOKUP($A84,Startlist!$B:$H,4,FALSE)</f>
        <v>Allar Heina</v>
      </c>
      <c r="E84" s="100" t="str">
        <f>VLOOKUP($A84,Startlist!$B:$H,7,FALSE)</f>
        <v>BMW 323</v>
      </c>
      <c r="F84" s="99">
        <f>IF(SUMIF('Puudete sisestamine'!$A:$A,$A84,'Puudete sisestamine'!$B:$B)&gt;0,SUMIF('Puudete sisestamine'!$A:$A,$A84,'Puudete sisestamine'!$B:$B),"")</f>
      </c>
      <c r="G84" s="99">
        <f>IF(SUMIF('Puudete sisestamine'!$A:$A,$A84,'Puudete sisestamine'!$C:$C)&gt;0,SUMIF('Puudete sisestamine'!$A:$A,$A84,'Puudete sisestamine'!$C:$C),"")</f>
      </c>
      <c r="H84" s="99">
        <f>IF(SUMIF('Puudete sisestamine'!$A:$A,$A84,'Puudete sisestamine'!$D:$D)&gt;0,SUMIF('Puudete sisestamine'!$A:$A,$A84,'Puudete sisestamine'!$D:$D),"")</f>
      </c>
      <c r="I84" s="99">
        <f>IF(SUMIF('Puudete sisestamine'!$A:$A,$A84,'Puudete sisestamine'!$E:$E)&gt;0,SUMIF('Puudete sisestamine'!$A:$A,$A84,'Puudete sisestamine'!$E:$E),"")</f>
      </c>
      <c r="J84" s="98">
        <f t="shared" si="1"/>
      </c>
    </row>
    <row r="85" spans="1:10" s="101" customFormat="1" ht="14.25" customHeight="1">
      <c r="A85" s="98">
        <v>83</v>
      </c>
      <c r="B85" s="99" t="str">
        <f>VLOOKUP($A85,Startlist!$B:$H,2,FALSE)</f>
        <v>2WS</v>
      </c>
      <c r="C85" s="100" t="str">
        <f>VLOOKUP($A85,Startlist!$B:$H,3,FALSE)</f>
        <v>Mart Parbo</v>
      </c>
      <c r="D85" s="100" t="str">
        <f>VLOOKUP($A85,Startlist!$B:$H,4,FALSE)</f>
        <v>Rivo Hell</v>
      </c>
      <c r="E85" s="100" t="str">
        <f>VLOOKUP($A85,Startlist!$B:$H,7,FALSE)</f>
        <v>BMW 328I</v>
      </c>
      <c r="F85" s="99">
        <f>IF(SUMIF('Puudete sisestamine'!$A:$A,$A85,'Puudete sisestamine'!$B:$B)&gt;0,SUMIF('Puudete sisestamine'!$A:$A,$A85,'Puudete sisestamine'!$B:$B),"")</f>
      </c>
      <c r="G85" s="99">
        <f>IF(SUMIF('Puudete sisestamine'!$A:$A,$A85,'Puudete sisestamine'!$C:$C)&gt;0,SUMIF('Puudete sisestamine'!$A:$A,$A85,'Puudete sisestamine'!$C:$C),"")</f>
      </c>
      <c r="H85" s="99">
        <f>IF(SUMIF('Puudete sisestamine'!$A:$A,$A85,'Puudete sisestamine'!$D:$D)&gt;0,SUMIF('Puudete sisestamine'!$A:$A,$A85,'Puudete sisestamine'!$D:$D),"")</f>
      </c>
      <c r="I85" s="99">
        <f>IF(SUMIF('Puudete sisestamine'!$A:$A,$A85,'Puudete sisestamine'!$E:$E)&gt;0,SUMIF('Puudete sisestamine'!$A:$A,$A85,'Puudete sisestamine'!$E:$E),"")</f>
      </c>
      <c r="J85" s="98">
        <f t="shared" si="1"/>
      </c>
    </row>
    <row r="86" spans="1:10" s="101" customFormat="1" ht="14.25" customHeight="1">
      <c r="A86" s="98">
        <v>84</v>
      </c>
      <c r="B86" s="99" t="str">
        <f>VLOOKUP($A86,Startlist!$B:$H,2,FALSE)</f>
        <v>2WS</v>
      </c>
      <c r="C86" s="100" t="str">
        <f>VLOOKUP($A86,Startlist!$B:$H,3,FALSE)</f>
        <v>Imre Vanik</v>
      </c>
      <c r="D86" s="100" t="str">
        <f>VLOOKUP($A86,Startlist!$B:$H,4,FALSE)</f>
        <v>Monika Mäeste</v>
      </c>
      <c r="E86" s="100" t="str">
        <f>VLOOKUP($A86,Startlist!$B:$H,7,FALSE)</f>
        <v>Nissan Sunny</v>
      </c>
      <c r="F86" s="99">
        <f>IF(SUMIF('Puudete sisestamine'!$A:$A,$A86,'Puudete sisestamine'!$B:$B)&gt;0,SUMIF('Puudete sisestamine'!$A:$A,$A86,'Puudete sisestamine'!$B:$B),"")</f>
      </c>
      <c r="G86" s="99">
        <f>IF(SUMIF('Puudete sisestamine'!$A:$A,$A86,'Puudete sisestamine'!$C:$C)&gt;0,SUMIF('Puudete sisestamine'!$A:$A,$A86,'Puudete sisestamine'!$C:$C),"")</f>
      </c>
      <c r="H86" s="99">
        <f>IF(SUMIF('Puudete sisestamine'!$A:$A,$A86,'Puudete sisestamine'!$D:$D)&gt;0,SUMIF('Puudete sisestamine'!$A:$A,$A86,'Puudete sisestamine'!$D:$D),"")</f>
      </c>
      <c r="I86" s="99">
        <f>IF(SUMIF('Puudete sisestamine'!$A:$A,$A86,'Puudete sisestamine'!$E:$E)&gt;0,SUMIF('Puudete sisestamine'!$A:$A,$A86,'Puudete sisestamine'!$E:$E),"")</f>
      </c>
      <c r="J86" s="98">
        <f t="shared" si="1"/>
      </c>
    </row>
    <row r="87" spans="1:10" s="101" customFormat="1" ht="14.25" customHeight="1">
      <c r="A87" s="98">
        <v>85</v>
      </c>
      <c r="B87" s="99" t="str">
        <f>VLOOKUP($A87,Startlist!$B:$H,2,FALSE)</f>
        <v>2WS</v>
      </c>
      <c r="C87" s="100" t="str">
        <f>VLOOKUP($A87,Startlist!$B:$H,3,FALSE)</f>
        <v>Marko Siilmann</v>
      </c>
      <c r="D87" s="100" t="str">
        <f>VLOOKUP($A87,Startlist!$B:$H,4,FALSE)</f>
        <v>Hedi Polberg</v>
      </c>
      <c r="E87" s="100" t="str">
        <f>VLOOKUP($A87,Startlist!$B:$H,7,FALSE)</f>
        <v>BMW 320I</v>
      </c>
      <c r="F87" s="99">
        <f>IF(SUMIF('Puudete sisestamine'!$A:$A,$A87,'Puudete sisestamine'!$B:$B)&gt;0,SUMIF('Puudete sisestamine'!$A:$A,$A87,'Puudete sisestamine'!$B:$B),"")</f>
      </c>
      <c r="G87" s="99">
        <f>IF(SUMIF('Puudete sisestamine'!$A:$A,$A87,'Puudete sisestamine'!$C:$C)&gt;0,SUMIF('Puudete sisestamine'!$A:$A,$A87,'Puudete sisestamine'!$C:$C),"")</f>
      </c>
      <c r="H87" s="99">
        <f>IF(SUMIF('Puudete sisestamine'!$A:$A,$A87,'Puudete sisestamine'!$D:$D)&gt;0,SUMIF('Puudete sisestamine'!$A:$A,$A87,'Puudete sisestamine'!$D:$D),"")</f>
      </c>
      <c r="I87" s="99">
        <f>IF(SUMIF('Puudete sisestamine'!$A:$A,$A87,'Puudete sisestamine'!$E:$E)&gt;0,SUMIF('Puudete sisestamine'!$A:$A,$A87,'Puudete sisestamine'!$E:$E),"")</f>
      </c>
      <c r="J87" s="98">
        <f aca="true" t="shared" si="2" ref="J87:J96">IF(SUM(F87:I87)=0,"",INT(SUM(F87:I87)/60)&amp;":"&amp;(SUM(F87:I87)-INT(SUM(F87:I87)/60)*60))</f>
      </c>
    </row>
    <row r="88" spans="1:10" s="101" customFormat="1" ht="14.25" customHeight="1">
      <c r="A88" s="98">
        <v>86</v>
      </c>
      <c r="B88" s="99" t="str">
        <f>VLOOKUP($A88,Startlist!$B:$H,2,FALSE)</f>
        <v>2WS</v>
      </c>
      <c r="C88" s="100" t="str">
        <f>VLOOKUP($A88,Startlist!$B:$H,3,FALSE)</f>
        <v>Norman Madiberg</v>
      </c>
      <c r="D88" s="100" t="str">
        <f>VLOOKUP($A88,Startlist!$B:$H,4,FALSE)</f>
        <v>Jorh Läänerand</v>
      </c>
      <c r="E88" s="100" t="str">
        <f>VLOOKUP($A88,Startlist!$B:$H,7,FALSE)</f>
        <v>BMW 330CI</v>
      </c>
      <c r="F88" s="99">
        <f>IF(SUMIF('Puudete sisestamine'!$A:$A,$A88,'Puudete sisestamine'!$B:$B)&gt;0,SUMIF('Puudete sisestamine'!$A:$A,$A88,'Puudete sisestamine'!$B:$B),"")</f>
      </c>
      <c r="G88" s="99">
        <f>IF(SUMIF('Puudete sisestamine'!$A:$A,$A88,'Puudete sisestamine'!$C:$C)&gt;0,SUMIF('Puudete sisestamine'!$A:$A,$A88,'Puudete sisestamine'!$C:$C),"")</f>
      </c>
      <c r="H88" s="99">
        <f>IF(SUMIF('Puudete sisestamine'!$A:$A,$A88,'Puudete sisestamine'!$D:$D)&gt;0,SUMIF('Puudete sisestamine'!$A:$A,$A88,'Puudete sisestamine'!$D:$D),"")</f>
      </c>
      <c r="I88" s="99">
        <f>IF(SUMIF('Puudete sisestamine'!$A:$A,$A88,'Puudete sisestamine'!$E:$E)&gt;0,SUMIF('Puudete sisestamine'!$A:$A,$A88,'Puudete sisestamine'!$E:$E),"")</f>
      </c>
      <c r="J88" s="98">
        <f t="shared" si="2"/>
      </c>
    </row>
    <row r="89" spans="1:10" s="101" customFormat="1" ht="14.25" customHeight="1">
      <c r="A89" s="98">
        <v>87</v>
      </c>
      <c r="B89" s="99" t="str">
        <f>VLOOKUP($A89,Startlist!$B:$H,2,FALSE)</f>
        <v>2WS</v>
      </c>
      <c r="C89" s="100" t="str">
        <f>VLOOKUP($A89,Startlist!$B:$H,3,FALSE)</f>
        <v>Silver Suviste</v>
      </c>
      <c r="D89" s="100" t="str">
        <f>VLOOKUP($A89,Startlist!$B:$H,4,FALSE)</f>
        <v>Marko Simkin</v>
      </c>
      <c r="E89" s="100" t="str">
        <f>VLOOKUP($A89,Startlist!$B:$H,7,FALSE)</f>
        <v>BMW 323TI</v>
      </c>
      <c r="F89" s="99">
        <f>IF(SUMIF('Puudete sisestamine'!$A:$A,$A89,'Puudete sisestamine'!$B:$B)&gt;0,SUMIF('Puudete sisestamine'!$A:$A,$A89,'Puudete sisestamine'!$B:$B),"")</f>
      </c>
      <c r="G89" s="99">
        <f>IF(SUMIF('Puudete sisestamine'!$A:$A,$A89,'Puudete sisestamine'!$C:$C)&gt;0,SUMIF('Puudete sisestamine'!$A:$A,$A89,'Puudete sisestamine'!$C:$C),"")</f>
      </c>
      <c r="H89" s="99">
        <f>IF(SUMIF('Puudete sisestamine'!$A:$A,$A89,'Puudete sisestamine'!$D:$D)&gt;0,SUMIF('Puudete sisestamine'!$A:$A,$A89,'Puudete sisestamine'!$D:$D),"")</f>
      </c>
      <c r="I89" s="99">
        <f>IF(SUMIF('Puudete sisestamine'!$A:$A,$A89,'Puudete sisestamine'!$E:$E)&gt;0,SUMIF('Puudete sisestamine'!$A:$A,$A89,'Puudete sisestamine'!$E:$E),"")</f>
      </c>
      <c r="J89" s="98">
        <f t="shared" si="2"/>
      </c>
    </row>
    <row r="90" spans="1:10" s="101" customFormat="1" ht="14.25" customHeight="1">
      <c r="A90" s="98">
        <v>88</v>
      </c>
      <c r="B90" s="99" t="str">
        <f>VLOOKUP($A90,Startlist!$B:$H,2,FALSE)</f>
        <v>2WS</v>
      </c>
      <c r="C90" s="100" t="str">
        <f>VLOOKUP($A90,Startlist!$B:$H,3,FALSE)</f>
        <v>Robin Pruul</v>
      </c>
      <c r="D90" s="100" t="str">
        <f>VLOOKUP($A90,Startlist!$B:$H,4,FALSE)</f>
        <v>Rein Tikka</v>
      </c>
      <c r="E90" s="100" t="str">
        <f>VLOOKUP($A90,Startlist!$B:$H,7,FALSE)</f>
        <v>Audi A3</v>
      </c>
      <c r="F90" s="99">
        <f>IF(SUMIF('Puudete sisestamine'!$A:$A,$A90,'Puudete sisestamine'!$B:$B)&gt;0,SUMIF('Puudete sisestamine'!$A:$A,$A90,'Puudete sisestamine'!$B:$B),"")</f>
      </c>
      <c r="G90" s="99">
        <f>IF(SUMIF('Puudete sisestamine'!$A:$A,$A90,'Puudete sisestamine'!$C:$C)&gt;0,SUMIF('Puudete sisestamine'!$A:$A,$A90,'Puudete sisestamine'!$C:$C),"")</f>
      </c>
      <c r="H90" s="99">
        <f>IF(SUMIF('Puudete sisestamine'!$A:$A,$A90,'Puudete sisestamine'!$D:$D)&gt;0,SUMIF('Puudete sisestamine'!$A:$A,$A90,'Puudete sisestamine'!$D:$D),"")</f>
      </c>
      <c r="I90" s="99">
        <f>IF(SUMIF('Puudete sisestamine'!$A:$A,$A90,'Puudete sisestamine'!$E:$E)&gt;0,SUMIF('Puudete sisestamine'!$A:$A,$A90,'Puudete sisestamine'!$E:$E),"")</f>
      </c>
      <c r="J90" s="98">
        <f t="shared" si="2"/>
      </c>
    </row>
    <row r="91" spans="1:10" s="101" customFormat="1" ht="14.25" customHeight="1">
      <c r="A91" s="98">
        <v>89</v>
      </c>
      <c r="B91" s="99" t="str">
        <f>VLOOKUP($A91,Startlist!$B:$H,2,FALSE)</f>
        <v>2WS</v>
      </c>
      <c r="C91" s="100" t="str">
        <f>VLOOKUP($A91,Startlist!$B:$H,3,FALSE)</f>
        <v>Ronald Reisin</v>
      </c>
      <c r="D91" s="100" t="str">
        <f>VLOOKUP($A91,Startlist!$B:$H,4,FALSE)</f>
        <v>Karl Luhaäär</v>
      </c>
      <c r="E91" s="100" t="str">
        <f>VLOOKUP($A91,Startlist!$B:$H,7,FALSE)</f>
        <v>VW Corrado</v>
      </c>
      <c r="F91" s="99">
        <f>IF(SUMIF('Puudete sisestamine'!$A:$A,$A91,'Puudete sisestamine'!$B:$B)&gt;0,SUMIF('Puudete sisestamine'!$A:$A,$A91,'Puudete sisestamine'!$B:$B),"")</f>
      </c>
      <c r="G91" s="99">
        <f>IF(SUMIF('Puudete sisestamine'!$A:$A,$A91,'Puudete sisestamine'!$C:$C)&gt;0,SUMIF('Puudete sisestamine'!$A:$A,$A91,'Puudete sisestamine'!$C:$C),"")</f>
      </c>
      <c r="H91" s="99">
        <f>IF(SUMIF('Puudete sisestamine'!$A:$A,$A91,'Puudete sisestamine'!$D:$D)&gt;0,SUMIF('Puudete sisestamine'!$A:$A,$A91,'Puudete sisestamine'!$D:$D),"")</f>
      </c>
      <c r="I91" s="99">
        <f>IF(SUMIF('Puudete sisestamine'!$A:$A,$A91,'Puudete sisestamine'!$E:$E)&gt;0,SUMIF('Puudete sisestamine'!$A:$A,$A91,'Puudete sisestamine'!$E:$E),"")</f>
      </c>
      <c r="J91" s="98">
        <f t="shared" si="2"/>
      </c>
    </row>
    <row r="92" spans="1:10" s="101" customFormat="1" ht="14.25" customHeight="1">
      <c r="A92" s="98">
        <v>90</v>
      </c>
      <c r="B92" s="99" t="str">
        <f>VLOOKUP($A92,Startlist!$B:$H,2,FALSE)</f>
        <v>2WV</v>
      </c>
      <c r="C92" s="100" t="str">
        <f>VLOOKUP($A92,Startlist!$B:$H,3,FALSE)</f>
        <v>Gunnar Kuuba</v>
      </c>
      <c r="D92" s="100" t="str">
        <f>VLOOKUP($A92,Startlist!$B:$H,4,FALSE)</f>
        <v>Erki Kuuba</v>
      </c>
      <c r="E92" s="100" t="str">
        <f>VLOOKUP($A92,Startlist!$B:$H,7,FALSE)</f>
        <v>BMW 318I</v>
      </c>
      <c r="F92" s="99">
        <f>IF(SUMIF('Puudete sisestamine'!$A:$A,$A92,'Puudete sisestamine'!$B:$B)&gt;0,SUMIF('Puudete sisestamine'!$A:$A,$A92,'Puudete sisestamine'!$B:$B),"")</f>
      </c>
      <c r="G92" s="99">
        <f>IF(SUMIF('Puudete sisestamine'!$A:$A,$A92,'Puudete sisestamine'!$C:$C)&gt;0,SUMIF('Puudete sisestamine'!$A:$A,$A92,'Puudete sisestamine'!$C:$C),"")</f>
      </c>
      <c r="H92" s="99">
        <f>IF(SUMIF('Puudete sisestamine'!$A:$A,$A92,'Puudete sisestamine'!$D:$D)&gt;0,SUMIF('Puudete sisestamine'!$A:$A,$A92,'Puudete sisestamine'!$D:$D),"")</f>
      </c>
      <c r="I92" s="99">
        <f>IF(SUMIF('Puudete sisestamine'!$A:$A,$A92,'Puudete sisestamine'!$E:$E)&gt;0,SUMIF('Puudete sisestamine'!$A:$A,$A92,'Puudete sisestamine'!$E:$E),"")</f>
      </c>
      <c r="J92" s="98">
        <f t="shared" si="2"/>
      </c>
    </row>
    <row r="93" spans="1:10" ht="14.25" customHeight="1">
      <c r="A93" s="98">
        <v>91</v>
      </c>
      <c r="B93" s="99" t="str">
        <f>VLOOKUP($A93,Startlist!$B:$H,2,FALSE)</f>
        <v>2WV</v>
      </c>
      <c r="C93" s="100" t="str">
        <f>VLOOKUP($A93,Startlist!$B:$H,3,FALSE)</f>
        <v>Taavi Kivi</v>
      </c>
      <c r="D93" s="100" t="str">
        <f>VLOOKUP($A93,Startlist!$B:$H,4,FALSE)</f>
        <v>Jaak Riisberg</v>
      </c>
      <c r="E93" s="100" t="str">
        <f>VLOOKUP($A93,Startlist!$B:$H,7,FALSE)</f>
        <v>Mitsubishi Colt</v>
      </c>
      <c r="F93" s="99">
        <f>IF(SUMIF('Puudete sisestamine'!$A:$A,$A93,'Puudete sisestamine'!$B:$B)&gt;0,SUMIF('Puudete sisestamine'!$A:$A,$A93,'Puudete sisestamine'!$B:$B),"")</f>
      </c>
      <c r="G93" s="99">
        <f>IF(SUMIF('Puudete sisestamine'!$A:$A,$A93,'Puudete sisestamine'!$C:$C)&gt;0,SUMIF('Puudete sisestamine'!$A:$A,$A93,'Puudete sisestamine'!$C:$C),"")</f>
      </c>
      <c r="H93" s="99">
        <f>IF(SUMIF('Puudete sisestamine'!$A:$A,$A93,'Puudete sisestamine'!$D:$D)&gt;0,SUMIF('Puudete sisestamine'!$A:$A,$A93,'Puudete sisestamine'!$D:$D),"")</f>
      </c>
      <c r="I93" s="99">
        <f>IF(SUMIF('Puudete sisestamine'!$A:$A,$A93,'Puudete sisestamine'!$E:$E)&gt;0,SUMIF('Puudete sisestamine'!$A:$A,$A93,'Puudete sisestamine'!$E:$E),"")</f>
      </c>
      <c r="J93" s="98">
        <f t="shared" si="2"/>
      </c>
    </row>
    <row r="94" spans="1:10" ht="14.25" customHeight="1">
      <c r="A94" s="98">
        <v>92</v>
      </c>
      <c r="B94" s="99" t="str">
        <f>VLOOKUP($A94,Startlist!$B:$H,2,FALSE)</f>
        <v>SU</v>
      </c>
      <c r="C94" s="100" t="str">
        <f>VLOOKUP($A94,Startlist!$B:$H,3,FALSE)</f>
        <v>Martin Tanning</v>
      </c>
      <c r="D94" s="100" t="str">
        <f>VLOOKUP($A94,Startlist!$B:$H,4,FALSE)</f>
        <v>Eigo Jaakma</v>
      </c>
      <c r="E94" s="100" t="str">
        <f>VLOOKUP($A94,Startlist!$B:$H,7,FALSE)</f>
        <v>VAZ 2105</v>
      </c>
      <c r="F94" s="99">
        <f>IF(SUMIF('Puudete sisestamine'!$A:$A,$A94,'Puudete sisestamine'!$B:$B)&gt;0,SUMIF('Puudete sisestamine'!$A:$A,$A94,'Puudete sisestamine'!$B:$B),"")</f>
      </c>
      <c r="G94" s="99">
        <f>IF(SUMIF('Puudete sisestamine'!$A:$A,$A94,'Puudete sisestamine'!$C:$C)&gt;0,SUMIF('Puudete sisestamine'!$A:$A,$A94,'Puudete sisestamine'!$C:$C),"")</f>
      </c>
      <c r="H94" s="99">
        <f>IF(SUMIF('Puudete sisestamine'!$A:$A,$A94,'Puudete sisestamine'!$D:$D)&gt;0,SUMIF('Puudete sisestamine'!$A:$A,$A94,'Puudete sisestamine'!$D:$D),"")</f>
      </c>
      <c r="I94" s="99">
        <f>IF(SUMIF('Puudete sisestamine'!$A:$A,$A94,'Puudete sisestamine'!$E:$E)&gt;0,SUMIF('Puudete sisestamine'!$A:$A,$A94,'Puudete sisestamine'!$E:$E),"")</f>
      </c>
      <c r="J94" s="98">
        <f t="shared" si="2"/>
      </c>
    </row>
    <row r="95" spans="1:10" ht="14.25" customHeight="1">
      <c r="A95" s="98">
        <v>94</v>
      </c>
      <c r="B95" s="99" t="str">
        <f>VLOOKUP($A95,Startlist!$B:$H,2,FALSE)</f>
        <v>MLL</v>
      </c>
      <c r="C95" s="100" t="str">
        <f>VLOOKUP($A95,Startlist!$B:$H,3,FALSE)</f>
        <v>Kristen Priilinn</v>
      </c>
      <c r="D95" s="100" t="str">
        <f>VLOOKUP($A95,Startlist!$B:$H,4,FALSE)</f>
        <v>Kristjan Priilinn</v>
      </c>
      <c r="E95" s="100" t="str">
        <f>VLOOKUP($A95,Startlist!$B:$H,7,FALSE)</f>
        <v>VAZ 21013</v>
      </c>
      <c r="F95" s="99">
        <f>IF(SUMIF('Puudete sisestamine'!$A:$A,$A95,'Puudete sisestamine'!$B:$B)&gt;0,SUMIF('Puudete sisestamine'!$A:$A,$A95,'Puudete sisestamine'!$B:$B),"")</f>
      </c>
      <c r="G95" s="99">
        <f>IF(SUMIF('Puudete sisestamine'!$A:$A,$A95,'Puudete sisestamine'!$C:$C)&gt;0,SUMIF('Puudete sisestamine'!$A:$A,$A95,'Puudete sisestamine'!$C:$C),"")</f>
      </c>
      <c r="H95" s="99">
        <f>IF(SUMIF('Puudete sisestamine'!$A:$A,$A95,'Puudete sisestamine'!$D:$D)&gt;0,SUMIF('Puudete sisestamine'!$A:$A,$A95,'Puudete sisestamine'!$D:$D),"")</f>
      </c>
      <c r="I95" s="99">
        <f>IF(SUMIF('Puudete sisestamine'!$A:$A,$A95,'Puudete sisestamine'!$E:$E)&gt;0,SUMIF('Puudete sisestamine'!$A:$A,$A95,'Puudete sisestamine'!$E:$E),"")</f>
      </c>
      <c r="J95" s="98">
        <f t="shared" si="2"/>
      </c>
    </row>
    <row r="96" spans="1:10" ht="14.25" customHeight="1">
      <c r="A96" s="98">
        <v>95</v>
      </c>
      <c r="B96" s="99" t="str">
        <f>VLOOKUP($A96,Startlist!$B:$H,2,FALSE)</f>
        <v>MLL</v>
      </c>
      <c r="C96" s="100" t="str">
        <f>VLOOKUP($A96,Startlist!$B:$H,3,FALSE)</f>
        <v>Ralf Elfenbein</v>
      </c>
      <c r="D96" s="100" t="str">
        <f>VLOOKUP($A96,Startlist!$B:$H,4,FALSE)</f>
        <v>Markus Udusalu</v>
      </c>
      <c r="E96" s="100" t="str">
        <f>VLOOKUP($A96,Startlist!$B:$H,7,FALSE)</f>
        <v>VAZ 2101</v>
      </c>
      <c r="F96" s="99">
        <f>IF(SUMIF('Puudete sisestamine'!$A:$A,$A96,'Puudete sisestamine'!$B:$B)&gt;0,SUMIF('Puudete sisestamine'!$A:$A,$A96,'Puudete sisestamine'!$B:$B),"")</f>
      </c>
      <c r="G96" s="99">
        <f>IF(SUMIF('Puudete sisestamine'!$A:$A,$A96,'Puudete sisestamine'!$C:$C)&gt;0,SUMIF('Puudete sisestamine'!$A:$A,$A96,'Puudete sisestamine'!$C:$C),"")</f>
      </c>
      <c r="H96" s="99">
        <f>IF(SUMIF('Puudete sisestamine'!$A:$A,$A96,'Puudete sisestamine'!$D:$D)&gt;0,SUMIF('Puudete sisestamine'!$A:$A,$A96,'Puudete sisestamine'!$D:$D),"")</f>
      </c>
      <c r="I96" s="99">
        <f>IF(SUMIF('Puudete sisestamine'!$A:$A,$A96,'Puudete sisestamine'!$E:$E)&gt;0,SUMIF('Puudete sisestamine'!$A:$A,$A96,'Puudete sisestamine'!$E:$E),"")</f>
      </c>
      <c r="J96" s="98">
        <f t="shared" si="2"/>
      </c>
    </row>
    <row r="97" spans="1:10" ht="14.25" customHeight="1">
      <c r="A97" s="122"/>
      <c r="B97" s="123"/>
      <c r="C97" s="124"/>
      <c r="D97" s="124"/>
      <c r="E97" s="124"/>
      <c r="F97" s="123"/>
      <c r="G97" s="123"/>
      <c r="H97" s="123"/>
      <c r="I97" s="123"/>
      <c r="J97" s="122"/>
    </row>
    <row r="98" spans="1:10" ht="14.25" customHeight="1">
      <c r="A98" s="122"/>
      <c r="B98" s="123"/>
      <c r="C98" s="124"/>
      <c r="D98" s="124"/>
      <c r="E98" s="124"/>
      <c r="F98" s="123"/>
      <c r="G98" s="123"/>
      <c r="H98" s="123"/>
      <c r="I98" s="123"/>
      <c r="J98" s="122"/>
    </row>
    <row r="99" spans="1:10" ht="14.25" customHeight="1">
      <c r="A99" s="122"/>
      <c r="B99" s="123"/>
      <c r="C99" s="124"/>
      <c r="D99" s="124"/>
      <c r="E99" s="124"/>
      <c r="F99" s="123"/>
      <c r="G99" s="123"/>
      <c r="H99" s="123"/>
      <c r="I99" s="123"/>
      <c r="J99" s="122"/>
    </row>
    <row r="100" spans="1:10" ht="14.25" customHeight="1">
      <c r="A100" s="122"/>
      <c r="B100" s="123"/>
      <c r="C100" s="124"/>
      <c r="D100" s="124"/>
      <c r="E100" s="124"/>
      <c r="F100" s="123"/>
      <c r="G100" s="123"/>
      <c r="H100" s="123"/>
      <c r="I100" s="123"/>
      <c r="J100" s="122"/>
    </row>
    <row r="101" spans="1:10" ht="14.25" customHeight="1">
      <c r="A101" s="122"/>
      <c r="B101" s="123"/>
      <c r="C101" s="124"/>
      <c r="D101" s="124"/>
      <c r="E101" s="124"/>
      <c r="F101" s="123"/>
      <c r="G101" s="123"/>
      <c r="H101" s="123"/>
      <c r="I101" s="123"/>
      <c r="J101" s="122"/>
    </row>
    <row r="102" spans="1:10" ht="14.25" customHeight="1">
      <c r="A102" s="122"/>
      <c r="B102" s="123"/>
      <c r="C102" s="124"/>
      <c r="D102" s="124"/>
      <c r="E102" s="124"/>
      <c r="F102" s="123"/>
      <c r="G102" s="123"/>
      <c r="H102" s="123"/>
      <c r="I102" s="123"/>
      <c r="J102" s="122"/>
    </row>
    <row r="103" spans="1:10" ht="14.25" customHeight="1">
      <c r="A103" s="122"/>
      <c r="B103" s="123"/>
      <c r="C103" s="124"/>
      <c r="D103" s="124"/>
      <c r="E103" s="124"/>
      <c r="F103" s="123"/>
      <c r="G103" s="123"/>
      <c r="H103" s="123"/>
      <c r="I103" s="123"/>
      <c r="J103" s="122"/>
    </row>
    <row r="104" spans="1:10" ht="14.25" customHeight="1">
      <c r="A104" s="122"/>
      <c r="B104" s="123"/>
      <c r="C104" s="124"/>
      <c r="D104" s="124"/>
      <c r="E104" s="124"/>
      <c r="F104" s="123"/>
      <c r="G104" s="123"/>
      <c r="H104" s="123"/>
      <c r="I104" s="123"/>
      <c r="J104" s="122"/>
    </row>
    <row r="105" spans="1:10" ht="14.25" customHeight="1">
      <c r="A105" s="122"/>
      <c r="B105" s="123"/>
      <c r="C105" s="124"/>
      <c r="D105" s="124"/>
      <c r="E105" s="124"/>
      <c r="F105" s="123"/>
      <c r="G105" s="123"/>
      <c r="H105" s="123"/>
      <c r="I105" s="123"/>
      <c r="J105" s="122"/>
    </row>
    <row r="106" spans="1:10" ht="14.25" customHeight="1">
      <c r="A106" s="122"/>
      <c r="B106" s="123"/>
      <c r="C106" s="124"/>
      <c r="D106" s="124"/>
      <c r="E106" s="124"/>
      <c r="F106" s="123"/>
      <c r="G106" s="123"/>
      <c r="H106" s="123"/>
      <c r="I106" s="123"/>
      <c r="J106" s="122"/>
    </row>
    <row r="107" spans="1:10" ht="14.25" customHeight="1">
      <c r="A107" s="122"/>
      <c r="B107" s="123"/>
      <c r="C107" s="124"/>
      <c r="D107" s="124"/>
      <c r="E107" s="124"/>
      <c r="F107" s="123"/>
      <c r="G107" s="123"/>
      <c r="H107" s="123"/>
      <c r="I107" s="123"/>
      <c r="J107" s="122"/>
    </row>
    <row r="108" spans="1:10" ht="14.25" customHeight="1">
      <c r="A108" s="122"/>
      <c r="B108" s="123"/>
      <c r="C108" s="124"/>
      <c r="D108" s="124"/>
      <c r="E108" s="124"/>
      <c r="F108" s="123"/>
      <c r="G108" s="123"/>
      <c r="H108" s="123"/>
      <c r="I108" s="123"/>
      <c r="J108" s="122"/>
    </row>
    <row r="109" spans="1:10" ht="14.25" customHeight="1">
      <c r="A109" s="122"/>
      <c r="B109" s="123"/>
      <c r="C109" s="124"/>
      <c r="D109" s="124"/>
      <c r="E109" s="124"/>
      <c r="F109" s="123"/>
      <c r="G109" s="123"/>
      <c r="H109" s="123"/>
      <c r="I109" s="123"/>
      <c r="J109" s="122"/>
    </row>
    <row r="110" spans="1:10" ht="14.25" customHeight="1">
      <c r="A110" s="122"/>
      <c r="B110" s="123"/>
      <c r="C110" s="124"/>
      <c r="D110" s="124"/>
      <c r="E110" s="124"/>
      <c r="F110" s="123"/>
      <c r="G110" s="123"/>
      <c r="H110" s="123"/>
      <c r="I110" s="123"/>
      <c r="J110" s="122"/>
    </row>
    <row r="111" spans="1:10" ht="14.25" customHeight="1">
      <c r="A111" s="122"/>
      <c r="B111" s="123"/>
      <c r="C111" s="124"/>
      <c r="D111" s="124"/>
      <c r="E111" s="124"/>
      <c r="F111" s="123"/>
      <c r="G111" s="123"/>
      <c r="H111" s="123"/>
      <c r="I111" s="123"/>
      <c r="J111" s="122"/>
    </row>
  </sheetData>
  <sheetProtection/>
  <autoFilter ref="A6:J92"/>
  <mergeCells count="5">
    <mergeCell ref="F5:I5"/>
    <mergeCell ref="J5:J6"/>
    <mergeCell ref="A2:J2"/>
    <mergeCell ref="A3:J3"/>
    <mergeCell ref="A4:J4"/>
  </mergeCells>
  <printOptions/>
  <pageMargins left="0" right="0" top="0" bottom="0" header="0" footer="0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7.00390625" style="9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0" customWidth="1"/>
  </cols>
  <sheetData>
    <row r="1" spans="4:5" ht="15">
      <c r="D1" s="208"/>
      <c r="E1" s="208"/>
    </row>
    <row r="2" spans="4:5" ht="15.75">
      <c r="D2" s="207" t="str">
        <f>Startlist!$F2</f>
        <v>Läänemaa rahvaralli 2019 U.Aava karikale</v>
      </c>
      <c r="E2" s="207"/>
    </row>
    <row r="3" spans="4:5" ht="15">
      <c r="D3" s="208" t="str">
        <f>Startlist!$F3</f>
        <v>21.09.2019</v>
      </c>
      <c r="E3" s="208"/>
    </row>
    <row r="4" spans="4:5" ht="15">
      <c r="D4" s="208" t="str">
        <f>Startlist!$F7</f>
        <v>Nõva</v>
      </c>
      <c r="E4" s="208"/>
    </row>
    <row r="6" spans="1:13" ht="15.75">
      <c r="A6" s="10" t="s">
        <v>321</v>
      </c>
      <c r="M6" s="89"/>
    </row>
    <row r="7" spans="1:13" s="101" customFormat="1" ht="15.75">
      <c r="A7" s="112" t="s">
        <v>315</v>
      </c>
      <c r="B7" s="113" t="s">
        <v>306</v>
      </c>
      <c r="C7" s="114" t="s">
        <v>307</v>
      </c>
      <c r="D7" s="115" t="s">
        <v>308</v>
      </c>
      <c r="E7" s="114" t="s">
        <v>310</v>
      </c>
      <c r="F7" s="114" t="s">
        <v>320</v>
      </c>
      <c r="G7" s="116"/>
      <c r="M7" s="89"/>
    </row>
    <row r="8" spans="1:13" ht="15" customHeight="1" hidden="1">
      <c r="A8" s="7"/>
      <c r="B8" s="8"/>
      <c r="C8" s="6"/>
      <c r="D8" s="6"/>
      <c r="E8" s="6"/>
      <c r="F8" s="39"/>
      <c r="G8" s="40"/>
      <c r="M8" s="89"/>
    </row>
    <row r="9" spans="1:13" ht="15" customHeight="1">
      <c r="A9" s="87" t="s">
        <v>1921</v>
      </c>
      <c r="B9" s="97" t="s">
        <v>353</v>
      </c>
      <c r="C9" s="78" t="s">
        <v>836</v>
      </c>
      <c r="D9" s="60" t="s">
        <v>837</v>
      </c>
      <c r="E9" s="60" t="s">
        <v>378</v>
      </c>
      <c r="F9" s="90" t="s">
        <v>380</v>
      </c>
      <c r="G9" s="88" t="s">
        <v>1922</v>
      </c>
      <c r="M9" s="89"/>
    </row>
    <row r="10" spans="1:13" ht="15" customHeight="1">
      <c r="A10" s="87" t="s">
        <v>2096</v>
      </c>
      <c r="B10" s="97" t="s">
        <v>353</v>
      </c>
      <c r="C10" s="78" t="s">
        <v>665</v>
      </c>
      <c r="D10" s="60" t="s">
        <v>666</v>
      </c>
      <c r="E10" s="60" t="s">
        <v>667</v>
      </c>
      <c r="F10" s="90" t="s">
        <v>2094</v>
      </c>
      <c r="G10" s="88" t="s">
        <v>2097</v>
      </c>
      <c r="M10" s="89"/>
    </row>
    <row r="11" spans="1:13" ht="15" customHeight="1">
      <c r="A11" s="87" t="s">
        <v>2098</v>
      </c>
      <c r="B11" s="97" t="s">
        <v>354</v>
      </c>
      <c r="C11" s="78" t="s">
        <v>633</v>
      </c>
      <c r="D11" s="60" t="s">
        <v>634</v>
      </c>
      <c r="E11" s="60" t="s">
        <v>570</v>
      </c>
      <c r="F11" s="90" t="s">
        <v>380</v>
      </c>
      <c r="G11" s="88" t="s">
        <v>2099</v>
      </c>
      <c r="M11" s="89"/>
    </row>
    <row r="12" spans="1:13" ht="15" customHeight="1">
      <c r="A12" s="87" t="s">
        <v>234</v>
      </c>
      <c r="B12" s="97" t="s">
        <v>353</v>
      </c>
      <c r="C12" s="78" t="s">
        <v>848</v>
      </c>
      <c r="D12" s="60" t="s">
        <v>849</v>
      </c>
      <c r="E12" s="60" t="s">
        <v>355</v>
      </c>
      <c r="F12" s="90" t="s">
        <v>380</v>
      </c>
      <c r="G12" s="88" t="s">
        <v>1634</v>
      </c>
      <c r="M12" s="89"/>
    </row>
    <row r="13" spans="1:13" ht="15" customHeight="1">
      <c r="A13" s="87" t="s">
        <v>1642</v>
      </c>
      <c r="B13" s="97" t="s">
        <v>353</v>
      </c>
      <c r="C13" s="78" t="s">
        <v>272</v>
      </c>
      <c r="D13" s="60" t="s">
        <v>582</v>
      </c>
      <c r="E13" s="60" t="s">
        <v>383</v>
      </c>
      <c r="F13" s="90" t="s">
        <v>380</v>
      </c>
      <c r="G13" s="88" t="s">
        <v>1643</v>
      </c>
      <c r="M13" s="89"/>
    </row>
    <row r="14" spans="1:13" ht="15" customHeight="1">
      <c r="A14" s="87" t="s">
        <v>1646</v>
      </c>
      <c r="B14" s="97" t="s">
        <v>356</v>
      </c>
      <c r="C14" s="78" t="s">
        <v>965</v>
      </c>
      <c r="D14" s="60" t="s">
        <v>966</v>
      </c>
      <c r="E14" s="60" t="s">
        <v>967</v>
      </c>
      <c r="F14" s="90" t="s">
        <v>1628</v>
      </c>
      <c r="G14" s="88" t="s">
        <v>1647</v>
      </c>
      <c r="M14" s="89"/>
    </row>
    <row r="15" spans="1:13" ht="15" customHeight="1">
      <c r="A15" s="87" t="s">
        <v>227</v>
      </c>
      <c r="B15" s="97" t="s">
        <v>348</v>
      </c>
      <c r="C15" s="78" t="s">
        <v>529</v>
      </c>
      <c r="D15" s="60" t="s">
        <v>530</v>
      </c>
      <c r="E15" s="60" t="s">
        <v>524</v>
      </c>
      <c r="F15" s="90" t="s">
        <v>226</v>
      </c>
      <c r="G15" s="88" t="s">
        <v>1641</v>
      </c>
      <c r="M15" s="89"/>
    </row>
    <row r="16" spans="1:13" ht="15" customHeight="1">
      <c r="A16" s="87" t="s">
        <v>1644</v>
      </c>
      <c r="B16" s="97" t="s">
        <v>353</v>
      </c>
      <c r="C16" s="78" t="s">
        <v>827</v>
      </c>
      <c r="D16" s="60" t="s">
        <v>580</v>
      </c>
      <c r="E16" s="60" t="s">
        <v>514</v>
      </c>
      <c r="F16" s="90" t="s">
        <v>293</v>
      </c>
      <c r="G16" s="88" t="s">
        <v>1641</v>
      </c>
      <c r="M16" s="89"/>
    </row>
    <row r="17" spans="1:13" ht="15" customHeight="1">
      <c r="A17" s="87" t="s">
        <v>228</v>
      </c>
      <c r="B17" s="97" t="s">
        <v>353</v>
      </c>
      <c r="C17" s="78" t="s">
        <v>939</v>
      </c>
      <c r="D17" s="60" t="s">
        <v>940</v>
      </c>
      <c r="E17" s="60" t="s">
        <v>570</v>
      </c>
      <c r="F17" s="90" t="s">
        <v>296</v>
      </c>
      <c r="G17" s="88" t="s">
        <v>630</v>
      </c>
      <c r="M17" s="89"/>
    </row>
    <row r="18" spans="1:13" ht="15" customHeight="1">
      <c r="A18" s="87" t="s">
        <v>1645</v>
      </c>
      <c r="B18" s="97" t="s">
        <v>353</v>
      </c>
      <c r="C18" s="78" t="s">
        <v>925</v>
      </c>
      <c r="D18" s="60" t="s">
        <v>926</v>
      </c>
      <c r="E18" s="60" t="s">
        <v>817</v>
      </c>
      <c r="F18" s="90" t="s">
        <v>1630</v>
      </c>
      <c r="G18" s="88" t="s">
        <v>1641</v>
      </c>
      <c r="M18" s="89"/>
    </row>
    <row r="19" spans="1:13" ht="15" customHeight="1">
      <c r="A19" s="87" t="s">
        <v>631</v>
      </c>
      <c r="B19" s="97" t="s">
        <v>358</v>
      </c>
      <c r="C19" s="78" t="s">
        <v>578</v>
      </c>
      <c r="D19" s="60" t="s">
        <v>579</v>
      </c>
      <c r="E19" s="60" t="s">
        <v>575</v>
      </c>
      <c r="F19" s="90" t="s">
        <v>1311</v>
      </c>
      <c r="G19" s="88" t="s">
        <v>1354</v>
      </c>
      <c r="M19" s="89"/>
    </row>
    <row r="20" spans="1:13" ht="15" customHeight="1">
      <c r="A20" s="87" t="s">
        <v>1360</v>
      </c>
      <c r="B20" s="97" t="s">
        <v>352</v>
      </c>
      <c r="C20" s="78" t="s">
        <v>953</v>
      </c>
      <c r="D20" s="60" t="s">
        <v>954</v>
      </c>
      <c r="E20" s="60" t="s">
        <v>491</v>
      </c>
      <c r="F20" s="90" t="s">
        <v>292</v>
      </c>
      <c r="G20" s="88" t="s">
        <v>1354</v>
      </c>
      <c r="M20" s="89"/>
    </row>
    <row r="21" spans="1:13" ht="15" customHeight="1">
      <c r="A21" s="87" t="s">
        <v>1355</v>
      </c>
      <c r="B21" s="97" t="s">
        <v>352</v>
      </c>
      <c r="C21" s="78" t="s">
        <v>894</v>
      </c>
      <c r="D21" s="60" t="s">
        <v>895</v>
      </c>
      <c r="E21" s="60" t="s">
        <v>585</v>
      </c>
      <c r="F21" s="90" t="s">
        <v>295</v>
      </c>
      <c r="G21" s="88" t="s">
        <v>793</v>
      </c>
      <c r="M21" s="89"/>
    </row>
    <row r="22" spans="1:13" ht="15" customHeight="1">
      <c r="A22" s="87" t="s">
        <v>1352</v>
      </c>
      <c r="B22" s="97" t="s">
        <v>352</v>
      </c>
      <c r="C22" s="78" t="s">
        <v>825</v>
      </c>
      <c r="D22" s="60" t="s">
        <v>826</v>
      </c>
      <c r="E22" s="60" t="s">
        <v>494</v>
      </c>
      <c r="F22" s="90" t="s">
        <v>296</v>
      </c>
      <c r="G22" s="88" t="s">
        <v>793</v>
      </c>
      <c r="M22" s="89"/>
    </row>
    <row r="23" spans="1:13" ht="15" customHeight="1">
      <c r="A23" s="87" t="s">
        <v>626</v>
      </c>
      <c r="B23" s="97" t="s">
        <v>353</v>
      </c>
      <c r="C23" s="78" t="s">
        <v>589</v>
      </c>
      <c r="D23" s="60" t="s">
        <v>819</v>
      </c>
      <c r="E23" s="60" t="s">
        <v>270</v>
      </c>
      <c r="F23" s="90" t="s">
        <v>253</v>
      </c>
      <c r="G23" s="88" t="s">
        <v>1348</v>
      </c>
      <c r="M23" s="89"/>
    </row>
    <row r="24" spans="1:13" ht="15" customHeight="1">
      <c r="A24" s="87" t="s">
        <v>1350</v>
      </c>
      <c r="B24" s="97" t="s">
        <v>352</v>
      </c>
      <c r="C24" s="78" t="s">
        <v>550</v>
      </c>
      <c r="D24" s="60" t="s">
        <v>551</v>
      </c>
      <c r="E24" s="60" t="s">
        <v>494</v>
      </c>
      <c r="F24" s="90" t="s">
        <v>1311</v>
      </c>
      <c r="G24" s="88" t="s">
        <v>1348</v>
      </c>
      <c r="M24" s="89"/>
    </row>
    <row r="25" spans="1:13" ht="15" customHeight="1">
      <c r="A25" s="87" t="s">
        <v>1358</v>
      </c>
      <c r="B25" s="97" t="s">
        <v>353</v>
      </c>
      <c r="C25" s="78" t="s">
        <v>929</v>
      </c>
      <c r="D25" s="60" t="s">
        <v>930</v>
      </c>
      <c r="E25" s="60" t="s">
        <v>931</v>
      </c>
      <c r="F25" s="90" t="s">
        <v>1312</v>
      </c>
      <c r="G25" s="88" t="s">
        <v>1348</v>
      </c>
      <c r="M25" s="89"/>
    </row>
    <row r="26" spans="1:13" ht="15" customHeight="1">
      <c r="A26" s="87" t="s">
        <v>1349</v>
      </c>
      <c r="B26" s="97" t="s">
        <v>359</v>
      </c>
      <c r="C26" s="78" t="s">
        <v>820</v>
      </c>
      <c r="D26" s="60" t="s">
        <v>821</v>
      </c>
      <c r="E26" s="60" t="s">
        <v>381</v>
      </c>
      <c r="F26" s="90" t="s">
        <v>380</v>
      </c>
      <c r="G26" s="88" t="s">
        <v>1348</v>
      </c>
      <c r="M26" s="89"/>
    </row>
    <row r="27" spans="1:13" ht="15" customHeight="1">
      <c r="A27" s="87" t="s">
        <v>795</v>
      </c>
      <c r="B27" s="97" t="s">
        <v>352</v>
      </c>
      <c r="C27" s="78" t="s">
        <v>568</v>
      </c>
      <c r="D27" s="60" t="s">
        <v>569</v>
      </c>
      <c r="E27" s="60" t="s">
        <v>570</v>
      </c>
      <c r="F27" s="90" t="s">
        <v>380</v>
      </c>
      <c r="G27" s="88" t="s">
        <v>1353</v>
      </c>
      <c r="M27" s="89"/>
    </row>
    <row r="28" spans="1:13" ht="15" customHeight="1">
      <c r="A28" s="87" t="s">
        <v>796</v>
      </c>
      <c r="B28" s="97" t="s">
        <v>353</v>
      </c>
      <c r="C28" s="78" t="s">
        <v>943</v>
      </c>
      <c r="D28" s="60" t="s">
        <v>944</v>
      </c>
      <c r="E28" s="60" t="s">
        <v>946</v>
      </c>
      <c r="F28" s="90" t="s">
        <v>380</v>
      </c>
      <c r="G28" s="88" t="s">
        <v>1359</v>
      </c>
      <c r="M28" s="89"/>
    </row>
    <row r="29" spans="1:13" ht="15" customHeight="1">
      <c r="A29" s="87" t="s">
        <v>1356</v>
      </c>
      <c r="B29" s="97" t="s">
        <v>348</v>
      </c>
      <c r="C29" s="78" t="s">
        <v>901</v>
      </c>
      <c r="D29" s="60" t="s">
        <v>902</v>
      </c>
      <c r="E29" s="60" t="s">
        <v>562</v>
      </c>
      <c r="F29" s="90" t="s">
        <v>1313</v>
      </c>
      <c r="G29" s="88" t="s">
        <v>1353</v>
      </c>
      <c r="M29" s="89"/>
    </row>
    <row r="30" spans="1:13" ht="15" customHeight="1">
      <c r="A30" s="87" t="s">
        <v>231</v>
      </c>
      <c r="B30" s="97" t="s">
        <v>359</v>
      </c>
      <c r="C30" s="78" t="s">
        <v>860</v>
      </c>
      <c r="D30" s="60" t="s">
        <v>861</v>
      </c>
      <c r="E30" s="60" t="s">
        <v>381</v>
      </c>
      <c r="F30" s="90" t="s">
        <v>380</v>
      </c>
      <c r="G30" s="88" t="s">
        <v>1401</v>
      </c>
      <c r="M30" s="89"/>
    </row>
    <row r="31" spans="1:13" ht="15" customHeight="1">
      <c r="A31" s="87" t="s">
        <v>792</v>
      </c>
      <c r="B31" s="97" t="s">
        <v>353</v>
      </c>
      <c r="C31" s="78" t="s">
        <v>648</v>
      </c>
      <c r="D31" s="60" t="s">
        <v>649</v>
      </c>
      <c r="E31" s="60" t="s">
        <v>650</v>
      </c>
      <c r="F31" s="90" t="s">
        <v>293</v>
      </c>
      <c r="G31" s="88" t="s">
        <v>1398</v>
      </c>
      <c r="M31" s="89"/>
    </row>
    <row r="32" spans="1:13" ht="15" customHeight="1">
      <c r="A32" s="87" t="s">
        <v>1351</v>
      </c>
      <c r="B32" s="97" t="s">
        <v>359</v>
      </c>
      <c r="C32" s="78" t="s">
        <v>822</v>
      </c>
      <c r="D32" s="60" t="s">
        <v>670</v>
      </c>
      <c r="E32" s="60" t="s">
        <v>823</v>
      </c>
      <c r="F32" s="90" t="s">
        <v>380</v>
      </c>
      <c r="G32" s="88" t="s">
        <v>1399</v>
      </c>
      <c r="M32" s="89"/>
    </row>
    <row r="33" spans="1:13" ht="15" customHeight="1">
      <c r="A33" s="87" t="s">
        <v>791</v>
      </c>
      <c r="B33" s="97" t="s">
        <v>353</v>
      </c>
      <c r="C33" s="78" t="s">
        <v>656</v>
      </c>
      <c r="D33" s="60" t="s">
        <v>657</v>
      </c>
      <c r="E33" s="60" t="s">
        <v>277</v>
      </c>
      <c r="F33" s="90" t="s">
        <v>380</v>
      </c>
      <c r="G33" s="88" t="s">
        <v>1400</v>
      </c>
      <c r="M33" s="89"/>
    </row>
    <row r="34" spans="1:13" ht="15" customHeight="1">
      <c r="A34" s="87" t="s">
        <v>1357</v>
      </c>
      <c r="B34" s="97" t="s">
        <v>353</v>
      </c>
      <c r="C34" s="78" t="s">
        <v>905</v>
      </c>
      <c r="D34" s="60" t="s">
        <v>906</v>
      </c>
      <c r="E34" s="60" t="s">
        <v>907</v>
      </c>
      <c r="F34" s="90" t="s">
        <v>224</v>
      </c>
      <c r="G34" s="88" t="s">
        <v>1400</v>
      </c>
      <c r="M34" s="89"/>
    </row>
    <row r="35" spans="1:13" ht="15" customHeight="1">
      <c r="A35" s="87" t="s">
        <v>794</v>
      </c>
      <c r="B35" s="97" t="s">
        <v>352</v>
      </c>
      <c r="C35" s="78" t="s">
        <v>949</v>
      </c>
      <c r="D35" s="60" t="s">
        <v>950</v>
      </c>
      <c r="E35" s="60" t="s">
        <v>277</v>
      </c>
      <c r="F35" s="90" t="s">
        <v>226</v>
      </c>
      <c r="G35" s="88" t="s">
        <v>1400</v>
      </c>
      <c r="M35" s="89"/>
    </row>
    <row r="36" spans="1:13" ht="15" customHeight="1">
      <c r="A36" s="87"/>
      <c r="B36" s="97"/>
      <c r="C36" s="78"/>
      <c r="D36" s="60"/>
      <c r="E36" s="60"/>
      <c r="F36" s="90"/>
      <c r="G36" s="88"/>
      <c r="M36" s="89"/>
    </row>
    <row r="37" spans="1:13" ht="15" customHeight="1">
      <c r="A37" s="87"/>
      <c r="B37" s="97"/>
      <c r="C37" s="78"/>
      <c r="D37" s="60"/>
      <c r="E37" s="60"/>
      <c r="F37" s="90"/>
      <c r="G37" s="88"/>
      <c r="M37" s="89"/>
    </row>
    <row r="38" spans="1:13" ht="15" customHeight="1">
      <c r="A38" s="87"/>
      <c r="B38" s="97"/>
      <c r="C38" s="78"/>
      <c r="D38" s="60"/>
      <c r="E38" s="60"/>
      <c r="F38" s="90"/>
      <c r="G38" s="88"/>
      <c r="M38" s="89"/>
    </row>
    <row r="39" spans="1:13" ht="15" customHeight="1">
      <c r="A39" s="87"/>
      <c r="B39" s="97"/>
      <c r="C39" s="78"/>
      <c r="D39" s="60"/>
      <c r="E39" s="60"/>
      <c r="F39" s="90"/>
      <c r="G39" s="88"/>
      <c r="M39" s="89"/>
    </row>
    <row r="40" spans="1:13" ht="15" customHeight="1">
      <c r="A40" s="87"/>
      <c r="B40" s="97"/>
      <c r="C40" s="78"/>
      <c r="D40" s="60"/>
      <c r="E40" s="60"/>
      <c r="F40" s="90"/>
      <c r="G40" s="88"/>
      <c r="M40" s="89"/>
    </row>
    <row r="41" spans="1:13" ht="15" customHeight="1">
      <c r="A41" s="87"/>
      <c r="B41" s="97"/>
      <c r="C41" s="78"/>
      <c r="D41" s="60"/>
      <c r="E41" s="60"/>
      <c r="F41" s="90"/>
      <c r="G41" s="88"/>
      <c r="M41" s="89"/>
    </row>
    <row r="42" spans="1:13" ht="15" customHeight="1">
      <c r="A42" s="87"/>
      <c r="B42" s="97"/>
      <c r="C42" s="78"/>
      <c r="D42" s="60"/>
      <c r="E42" s="60"/>
      <c r="F42" s="90"/>
      <c r="G42" s="88"/>
      <c r="M42" s="89"/>
    </row>
    <row r="43" spans="1:13" ht="15" customHeight="1">
      <c r="A43" s="87"/>
      <c r="B43" s="97"/>
      <c r="C43" s="78"/>
      <c r="D43" s="60"/>
      <c r="E43" s="60"/>
      <c r="F43" s="90"/>
      <c r="G43" s="88"/>
      <c r="M43" s="89"/>
    </row>
    <row r="44" spans="1:7" ht="12.75">
      <c r="A44" s="87"/>
      <c r="B44" s="97"/>
      <c r="C44" s="78"/>
      <c r="D44" s="60"/>
      <c r="E44" s="60"/>
      <c r="F44" s="90"/>
      <c r="G44" s="88"/>
    </row>
    <row r="45" spans="1:7" ht="12.75">
      <c r="A45" s="87"/>
      <c r="B45" s="97"/>
      <c r="C45" s="78"/>
      <c r="D45" s="60"/>
      <c r="E45" s="60"/>
      <c r="F45" s="90"/>
      <c r="G45" s="88"/>
    </row>
    <row r="46" spans="1:7" ht="12.75">
      <c r="A46" s="87"/>
      <c r="B46" s="97"/>
      <c r="C46" s="78"/>
      <c r="D46" s="60"/>
      <c r="E46" s="60"/>
      <c r="F46" s="90"/>
      <c r="G46" s="88"/>
    </row>
    <row r="47" spans="1:7" ht="12.75">
      <c r="A47" s="87"/>
      <c r="B47" s="97"/>
      <c r="C47" s="78"/>
      <c r="D47" s="60"/>
      <c r="E47" s="60"/>
      <c r="F47" s="90"/>
      <c r="G47" s="88"/>
    </row>
    <row r="48" spans="1:7" ht="12.75">
      <c r="A48" s="87"/>
      <c r="B48" s="97"/>
      <c r="C48" s="78"/>
      <c r="D48" s="60"/>
      <c r="E48" s="60"/>
      <c r="F48" s="90"/>
      <c r="G48" s="88"/>
    </row>
    <row r="49" spans="1:7" ht="12.75">
      <c r="A49" s="87"/>
      <c r="B49" s="97"/>
      <c r="C49" s="78"/>
      <c r="D49" s="60"/>
      <c r="E49" s="60"/>
      <c r="F49" s="90"/>
      <c r="G49" s="88"/>
    </row>
    <row r="50" spans="1:7" ht="12.75">
      <c r="A50" s="87"/>
      <c r="B50" s="97"/>
      <c r="C50" s="78"/>
      <c r="D50" s="60"/>
      <c r="E50" s="60"/>
      <c r="F50" s="90"/>
      <c r="G50" s="88"/>
    </row>
    <row r="51" spans="1:7" ht="12.75">
      <c r="A51" s="87"/>
      <c r="B51" s="97"/>
      <c r="C51" s="78"/>
      <c r="D51" s="60"/>
      <c r="E51" s="60"/>
      <c r="F51" s="90"/>
      <c r="G51" s="88"/>
    </row>
    <row r="52" spans="1:7" ht="12.75">
      <c r="A52" s="87"/>
      <c r="B52" s="97"/>
      <c r="C52" s="78"/>
      <c r="D52" s="60"/>
      <c r="E52" s="60"/>
      <c r="F52" s="90"/>
      <c r="G52" s="88"/>
    </row>
    <row r="53" spans="1:7" ht="12.75">
      <c r="A53" s="87"/>
      <c r="B53" s="97"/>
      <c r="C53" s="78"/>
      <c r="D53" s="60"/>
      <c r="E53" s="60"/>
      <c r="F53" s="90"/>
      <c r="G53" s="88"/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4" bestFit="1" customWidth="1"/>
    <col min="9" max="9" width="9.57421875" style="11" customWidth="1"/>
  </cols>
  <sheetData>
    <row r="1" ht="15">
      <c r="F1" s="18"/>
    </row>
    <row r="2" ht="15.75">
      <c r="F2" s="1" t="str">
        <f>Startlist!$F2</f>
        <v>Läänemaa rahvaralli 2019 U.Aava karikale</v>
      </c>
    </row>
    <row r="3" ht="15">
      <c r="F3" s="18" t="str">
        <f>Startlist!$F3</f>
        <v>21.09.2019</v>
      </c>
    </row>
    <row r="4" spans="6:8" ht="15">
      <c r="F4" s="18" t="str">
        <f>Startlist!$F7</f>
        <v>Nõva</v>
      </c>
      <c r="H4" s="13"/>
    </row>
    <row r="5" spans="1:9" ht="15.75">
      <c r="A5" s="10" t="s">
        <v>303</v>
      </c>
      <c r="F5" s="1"/>
      <c r="H5" s="13"/>
      <c r="I5" s="16"/>
    </row>
    <row r="6" spans="1:9" ht="15">
      <c r="A6" s="50"/>
      <c r="B6"/>
      <c r="C6"/>
      <c r="H6" s="152"/>
      <c r="I6" s="147" t="s">
        <v>2100</v>
      </c>
    </row>
    <row r="7" spans="1:11" ht="12.75">
      <c r="A7" s="153"/>
      <c r="B7" s="153"/>
      <c r="C7" s="153"/>
      <c r="D7" s="153"/>
      <c r="E7" s="153"/>
      <c r="F7" s="153"/>
      <c r="G7" s="153"/>
      <c r="H7" s="153"/>
      <c r="I7" s="153"/>
      <c r="J7" s="141"/>
      <c r="K7" s="141"/>
    </row>
    <row r="8" spans="1:9" ht="15" customHeight="1">
      <c r="A8" s="12" t="s">
        <v>338</v>
      </c>
      <c r="B8" s="154" t="s">
        <v>299</v>
      </c>
      <c r="C8" s="154" t="s">
        <v>348</v>
      </c>
      <c r="D8" s="154" t="s">
        <v>523</v>
      </c>
      <c r="E8" s="154" t="s">
        <v>812</v>
      </c>
      <c r="F8" s="154" t="s">
        <v>340</v>
      </c>
      <c r="G8" s="154" t="s">
        <v>495</v>
      </c>
      <c r="H8" s="154" t="s">
        <v>524</v>
      </c>
      <c r="I8" s="148" t="s">
        <v>1651</v>
      </c>
    </row>
    <row r="9" spans="1:9" ht="15" customHeight="1">
      <c r="A9" s="17" t="s">
        <v>341</v>
      </c>
      <c r="B9" s="142" t="s">
        <v>302</v>
      </c>
      <c r="C9" s="142" t="s">
        <v>348</v>
      </c>
      <c r="D9" s="142" t="s">
        <v>810</v>
      </c>
      <c r="E9" s="142" t="s">
        <v>811</v>
      </c>
      <c r="F9" s="142" t="s">
        <v>340</v>
      </c>
      <c r="G9" s="142" t="s">
        <v>495</v>
      </c>
      <c r="H9" s="142" t="s">
        <v>524</v>
      </c>
      <c r="I9" s="149" t="s">
        <v>1655</v>
      </c>
    </row>
    <row r="10" spans="1:9" ht="15" customHeight="1">
      <c r="A10" s="17" t="s">
        <v>342</v>
      </c>
      <c r="B10" s="142" t="s">
        <v>298</v>
      </c>
      <c r="C10" s="142" t="s">
        <v>348</v>
      </c>
      <c r="D10" s="142" t="s">
        <v>813</v>
      </c>
      <c r="E10" s="142" t="s">
        <v>814</v>
      </c>
      <c r="F10" s="142" t="s">
        <v>340</v>
      </c>
      <c r="G10" s="142" t="s">
        <v>815</v>
      </c>
      <c r="H10" s="142" t="s">
        <v>524</v>
      </c>
      <c r="I10" s="149" t="s">
        <v>1659</v>
      </c>
    </row>
    <row r="11" spans="1:9" ht="15" customHeight="1">
      <c r="A11" s="17" t="s">
        <v>343</v>
      </c>
      <c r="B11" s="142" t="s">
        <v>2101</v>
      </c>
      <c r="C11" s="142" t="s">
        <v>348</v>
      </c>
      <c r="D11" s="142" t="s">
        <v>560</v>
      </c>
      <c r="E11" s="142" t="s">
        <v>561</v>
      </c>
      <c r="F11" s="142" t="s">
        <v>340</v>
      </c>
      <c r="G11" s="142" t="s">
        <v>490</v>
      </c>
      <c r="H11" s="142" t="s">
        <v>562</v>
      </c>
      <c r="I11" s="149" t="s">
        <v>1661</v>
      </c>
    </row>
    <row r="12" spans="1:9" ht="15" customHeight="1">
      <c r="A12" s="17" t="s">
        <v>345</v>
      </c>
      <c r="B12" s="142" t="s">
        <v>294</v>
      </c>
      <c r="C12" s="142" t="s">
        <v>353</v>
      </c>
      <c r="D12" s="142" t="s">
        <v>542</v>
      </c>
      <c r="E12" s="142" t="s">
        <v>543</v>
      </c>
      <c r="F12" s="142" t="s">
        <v>340</v>
      </c>
      <c r="G12" s="142" t="s">
        <v>495</v>
      </c>
      <c r="H12" s="142" t="s">
        <v>817</v>
      </c>
      <c r="I12" s="149" t="s">
        <v>1667</v>
      </c>
    </row>
    <row r="13" spans="1:9" ht="15" customHeight="1">
      <c r="A13" s="17" t="s">
        <v>346</v>
      </c>
      <c r="B13" s="142" t="s">
        <v>2102</v>
      </c>
      <c r="C13" s="142" t="s">
        <v>353</v>
      </c>
      <c r="D13" s="142" t="s">
        <v>830</v>
      </c>
      <c r="E13" s="142" t="s">
        <v>831</v>
      </c>
      <c r="F13" s="142" t="s">
        <v>340</v>
      </c>
      <c r="G13" s="142" t="s">
        <v>832</v>
      </c>
      <c r="H13" s="142" t="s">
        <v>383</v>
      </c>
      <c r="I13" s="149" t="s">
        <v>1670</v>
      </c>
    </row>
    <row r="14" spans="1:9" ht="15" customHeight="1">
      <c r="A14" s="17" t="s">
        <v>347</v>
      </c>
      <c r="B14" s="142" t="s">
        <v>632</v>
      </c>
      <c r="C14" s="142" t="s">
        <v>352</v>
      </c>
      <c r="D14" s="142" t="s">
        <v>555</v>
      </c>
      <c r="E14" s="142" t="s">
        <v>271</v>
      </c>
      <c r="F14" s="142" t="s">
        <v>340</v>
      </c>
      <c r="G14" s="142" t="s">
        <v>545</v>
      </c>
      <c r="H14" s="142" t="s">
        <v>556</v>
      </c>
      <c r="I14" s="149" t="s">
        <v>1925</v>
      </c>
    </row>
    <row r="15" spans="1:9" ht="15" customHeight="1">
      <c r="A15" s="17" t="s">
        <v>349</v>
      </c>
      <c r="B15" s="142" t="s">
        <v>230</v>
      </c>
      <c r="C15" s="142" t="s">
        <v>352</v>
      </c>
      <c r="D15" s="142" t="s">
        <v>544</v>
      </c>
      <c r="E15" s="142" t="s">
        <v>818</v>
      </c>
      <c r="F15" s="142" t="s">
        <v>340</v>
      </c>
      <c r="G15" s="142" t="s">
        <v>545</v>
      </c>
      <c r="H15" s="142" t="s">
        <v>494</v>
      </c>
      <c r="I15" s="149" t="s">
        <v>1673</v>
      </c>
    </row>
    <row r="16" spans="1:9" ht="15" customHeight="1">
      <c r="A16" s="17" t="s">
        <v>350</v>
      </c>
      <c r="B16" s="142" t="s">
        <v>2103</v>
      </c>
      <c r="C16" s="142" t="s">
        <v>360</v>
      </c>
      <c r="D16" s="142" t="s">
        <v>501</v>
      </c>
      <c r="E16" s="142" t="s">
        <v>502</v>
      </c>
      <c r="F16" s="142" t="s">
        <v>340</v>
      </c>
      <c r="G16" s="142" t="s">
        <v>503</v>
      </c>
      <c r="H16" s="142" t="s">
        <v>494</v>
      </c>
      <c r="I16" s="149" t="s">
        <v>1677</v>
      </c>
    </row>
    <row r="17" spans="1:9" ht="15" customHeight="1">
      <c r="A17" s="17" t="s">
        <v>351</v>
      </c>
      <c r="B17" s="142" t="s">
        <v>2104</v>
      </c>
      <c r="C17" s="142" t="s">
        <v>353</v>
      </c>
      <c r="D17" s="142" t="s">
        <v>266</v>
      </c>
      <c r="E17" s="142" t="s">
        <v>592</v>
      </c>
      <c r="F17" s="142" t="s">
        <v>340</v>
      </c>
      <c r="G17" s="142" t="s">
        <v>552</v>
      </c>
      <c r="H17" s="142" t="s">
        <v>816</v>
      </c>
      <c r="I17" s="149" t="s">
        <v>1682</v>
      </c>
    </row>
    <row r="18" spans="1:9" ht="15" customHeight="1">
      <c r="A18" s="144"/>
      <c r="B18" s="125"/>
      <c r="C18" s="125"/>
      <c r="D18" s="125"/>
      <c r="E18" s="125"/>
      <c r="F18" s="125"/>
      <c r="G18" s="125"/>
      <c r="H18" s="125"/>
      <c r="I18" s="150"/>
    </row>
    <row r="19" spans="1:10" s="3" customFormat="1" ht="15" customHeight="1">
      <c r="A19" s="144"/>
      <c r="B19" s="125"/>
      <c r="C19" s="125"/>
      <c r="D19" s="125"/>
      <c r="E19" s="125"/>
      <c r="F19" s="125"/>
      <c r="G19" s="125"/>
      <c r="H19" s="152"/>
      <c r="I19" s="147" t="s">
        <v>2105</v>
      </c>
      <c r="J19"/>
    </row>
    <row r="20" spans="1:10" s="15" customFormat="1" ht="15" customHeight="1">
      <c r="A20" s="155" t="s">
        <v>338</v>
      </c>
      <c r="B20" s="156" t="s">
        <v>299</v>
      </c>
      <c r="C20" s="156" t="s">
        <v>348</v>
      </c>
      <c r="D20" s="156" t="s">
        <v>523</v>
      </c>
      <c r="E20" s="156" t="s">
        <v>812</v>
      </c>
      <c r="F20" s="156" t="s">
        <v>340</v>
      </c>
      <c r="G20" s="156" t="s">
        <v>495</v>
      </c>
      <c r="H20" s="156" t="s">
        <v>524</v>
      </c>
      <c r="I20" s="155" t="s">
        <v>1651</v>
      </c>
      <c r="J20"/>
    </row>
    <row r="21" spans="1:10" s="15" customFormat="1" ht="15" customHeight="1">
      <c r="A21" s="145" t="s">
        <v>341</v>
      </c>
      <c r="B21" s="146" t="s">
        <v>302</v>
      </c>
      <c r="C21" s="146" t="s">
        <v>348</v>
      </c>
      <c r="D21" s="146" t="s">
        <v>810</v>
      </c>
      <c r="E21" s="146" t="s">
        <v>811</v>
      </c>
      <c r="F21" s="146" t="s">
        <v>340</v>
      </c>
      <c r="G21" s="146" t="s">
        <v>495</v>
      </c>
      <c r="H21" s="146" t="s">
        <v>524</v>
      </c>
      <c r="I21" s="151" t="s">
        <v>1655</v>
      </c>
      <c r="J21"/>
    </row>
    <row r="22" spans="1:9" ht="15" customHeight="1">
      <c r="A22" s="145" t="s">
        <v>342</v>
      </c>
      <c r="B22" s="146" t="s">
        <v>298</v>
      </c>
      <c r="C22" s="146" t="s">
        <v>348</v>
      </c>
      <c r="D22" s="146" t="s">
        <v>813</v>
      </c>
      <c r="E22" s="146" t="s">
        <v>814</v>
      </c>
      <c r="F22" s="146" t="s">
        <v>340</v>
      </c>
      <c r="G22" s="146" t="s">
        <v>815</v>
      </c>
      <c r="H22" s="146" t="s">
        <v>524</v>
      </c>
      <c r="I22" s="151" t="s">
        <v>1659</v>
      </c>
    </row>
    <row r="23" spans="1:9" ht="15" customHeight="1">
      <c r="A23" s="144"/>
      <c r="B23" s="125"/>
      <c r="C23" s="125"/>
      <c r="D23" s="125"/>
      <c r="E23" s="125"/>
      <c r="F23" s="125"/>
      <c r="G23" s="125"/>
      <c r="H23" s="125"/>
      <c r="I23" s="150"/>
    </row>
    <row r="24" spans="1:10" s="3" customFormat="1" ht="15" customHeight="1">
      <c r="A24" s="144"/>
      <c r="B24" s="125"/>
      <c r="C24" s="125"/>
      <c r="D24" s="125"/>
      <c r="E24" s="125"/>
      <c r="F24" s="125"/>
      <c r="G24" s="125"/>
      <c r="H24" s="152"/>
      <c r="I24" s="147" t="s">
        <v>2106</v>
      </c>
      <c r="J24"/>
    </row>
    <row r="25" spans="1:10" s="15" customFormat="1" ht="15" customHeight="1">
      <c r="A25" s="155" t="s">
        <v>338</v>
      </c>
      <c r="B25" s="156" t="s">
        <v>294</v>
      </c>
      <c r="C25" s="156" t="s">
        <v>353</v>
      </c>
      <c r="D25" s="156" t="s">
        <v>542</v>
      </c>
      <c r="E25" s="156" t="s">
        <v>543</v>
      </c>
      <c r="F25" s="156" t="s">
        <v>340</v>
      </c>
      <c r="G25" s="156" t="s">
        <v>495</v>
      </c>
      <c r="H25" s="156" t="s">
        <v>817</v>
      </c>
      <c r="I25" s="155" t="s">
        <v>1665</v>
      </c>
      <c r="J25"/>
    </row>
    <row r="26" spans="1:10" s="15" customFormat="1" ht="15" customHeight="1">
      <c r="A26" s="145" t="s">
        <v>341</v>
      </c>
      <c r="B26" s="146" t="s">
        <v>2102</v>
      </c>
      <c r="C26" s="146" t="s">
        <v>353</v>
      </c>
      <c r="D26" s="146" t="s">
        <v>830</v>
      </c>
      <c r="E26" s="146" t="s">
        <v>831</v>
      </c>
      <c r="F26" s="146" t="s">
        <v>340</v>
      </c>
      <c r="G26" s="146" t="s">
        <v>832</v>
      </c>
      <c r="H26" s="146" t="s">
        <v>383</v>
      </c>
      <c r="I26" s="151" t="s">
        <v>2107</v>
      </c>
      <c r="J26"/>
    </row>
    <row r="27" spans="1:9" ht="15" customHeight="1">
      <c r="A27" s="145" t="s">
        <v>342</v>
      </c>
      <c r="B27" s="146" t="s">
        <v>2104</v>
      </c>
      <c r="C27" s="146" t="s">
        <v>353</v>
      </c>
      <c r="D27" s="146" t="s">
        <v>266</v>
      </c>
      <c r="E27" s="146" t="s">
        <v>592</v>
      </c>
      <c r="F27" s="146" t="s">
        <v>340</v>
      </c>
      <c r="G27" s="146" t="s">
        <v>552</v>
      </c>
      <c r="H27" s="146" t="s">
        <v>816</v>
      </c>
      <c r="I27" s="151" t="s">
        <v>2108</v>
      </c>
    </row>
    <row r="28" spans="1:9" ht="15" customHeight="1">
      <c r="A28" s="144"/>
      <c r="B28" s="125"/>
      <c r="C28" s="125"/>
      <c r="D28" s="125"/>
      <c r="E28" s="125"/>
      <c r="F28" s="125"/>
      <c r="G28" s="125"/>
      <c r="H28" s="125"/>
      <c r="I28" s="150"/>
    </row>
    <row r="29" spans="1:10" s="3" customFormat="1" ht="15" customHeight="1">
      <c r="A29" s="144"/>
      <c r="B29" s="125"/>
      <c r="C29" s="125"/>
      <c r="D29" s="125"/>
      <c r="E29" s="125"/>
      <c r="F29" s="125"/>
      <c r="G29" s="125"/>
      <c r="H29" s="152"/>
      <c r="I29" s="147" t="s">
        <v>2109</v>
      </c>
      <c r="J29"/>
    </row>
    <row r="30" spans="1:10" s="15" customFormat="1" ht="15" customHeight="1">
      <c r="A30" s="155" t="s">
        <v>338</v>
      </c>
      <c r="B30" s="156" t="s">
        <v>632</v>
      </c>
      <c r="C30" s="156" t="s">
        <v>352</v>
      </c>
      <c r="D30" s="156" t="s">
        <v>555</v>
      </c>
      <c r="E30" s="156" t="s">
        <v>271</v>
      </c>
      <c r="F30" s="156" t="s">
        <v>340</v>
      </c>
      <c r="G30" s="156" t="s">
        <v>545</v>
      </c>
      <c r="H30" s="156" t="s">
        <v>556</v>
      </c>
      <c r="I30" s="155" t="s">
        <v>1924</v>
      </c>
      <c r="J30"/>
    </row>
    <row r="31" spans="1:10" s="15" customFormat="1" ht="15" customHeight="1">
      <c r="A31" s="145" t="s">
        <v>341</v>
      </c>
      <c r="B31" s="146" t="s">
        <v>230</v>
      </c>
      <c r="C31" s="146" t="s">
        <v>352</v>
      </c>
      <c r="D31" s="146" t="s">
        <v>544</v>
      </c>
      <c r="E31" s="146" t="s">
        <v>818</v>
      </c>
      <c r="F31" s="146" t="s">
        <v>340</v>
      </c>
      <c r="G31" s="146" t="s">
        <v>545</v>
      </c>
      <c r="H31" s="146" t="s">
        <v>494</v>
      </c>
      <c r="I31" s="151" t="s">
        <v>2110</v>
      </c>
      <c r="J31"/>
    </row>
    <row r="32" spans="1:9" ht="15" customHeight="1">
      <c r="A32" s="145" t="s">
        <v>342</v>
      </c>
      <c r="B32" s="146" t="s">
        <v>300</v>
      </c>
      <c r="C32" s="146" t="s">
        <v>352</v>
      </c>
      <c r="D32" s="146" t="s">
        <v>558</v>
      </c>
      <c r="E32" s="146" t="s">
        <v>559</v>
      </c>
      <c r="F32" s="146" t="s">
        <v>340</v>
      </c>
      <c r="G32" s="146" t="s">
        <v>505</v>
      </c>
      <c r="H32" s="146" t="s">
        <v>494</v>
      </c>
      <c r="I32" s="151" t="s">
        <v>2111</v>
      </c>
    </row>
    <row r="33" spans="1:9" ht="15" customHeight="1">
      <c r="A33" s="144"/>
      <c r="B33" s="125"/>
      <c r="C33" s="125"/>
      <c r="D33" s="125"/>
      <c r="E33" s="125"/>
      <c r="F33" s="125"/>
      <c r="G33" s="125"/>
      <c r="H33" s="125"/>
      <c r="I33" s="150"/>
    </row>
    <row r="34" spans="1:10" s="3" customFormat="1" ht="15" customHeight="1">
      <c r="A34" s="144"/>
      <c r="B34" s="125"/>
      <c r="C34" s="125"/>
      <c r="D34" s="125"/>
      <c r="E34" s="125"/>
      <c r="F34" s="125"/>
      <c r="G34" s="125"/>
      <c r="H34" s="152"/>
      <c r="I34" s="147" t="s">
        <v>233</v>
      </c>
      <c r="J34"/>
    </row>
    <row r="35" spans="1:10" s="15" customFormat="1" ht="15" customHeight="1">
      <c r="A35" s="155" t="s">
        <v>338</v>
      </c>
      <c r="B35" s="156" t="s">
        <v>2112</v>
      </c>
      <c r="C35" s="156" t="s">
        <v>358</v>
      </c>
      <c r="D35" s="156" t="s">
        <v>273</v>
      </c>
      <c r="E35" s="156" t="s">
        <v>586</v>
      </c>
      <c r="F35" s="156" t="s">
        <v>340</v>
      </c>
      <c r="G35" s="156" t="s">
        <v>274</v>
      </c>
      <c r="H35" s="156" t="s">
        <v>541</v>
      </c>
      <c r="I35" s="155" t="s">
        <v>1715</v>
      </c>
      <c r="J35"/>
    </row>
    <row r="36" spans="1:10" s="15" customFormat="1" ht="15" customHeight="1">
      <c r="A36" s="145" t="s">
        <v>341</v>
      </c>
      <c r="B36" s="146" t="s">
        <v>2113</v>
      </c>
      <c r="C36" s="146" t="s">
        <v>358</v>
      </c>
      <c r="D36" s="146" t="s">
        <v>564</v>
      </c>
      <c r="E36" s="146" t="s">
        <v>565</v>
      </c>
      <c r="F36" s="146" t="s">
        <v>340</v>
      </c>
      <c r="G36" s="146" t="s">
        <v>843</v>
      </c>
      <c r="H36" s="146" t="s">
        <v>556</v>
      </c>
      <c r="I36" s="151" t="s">
        <v>2114</v>
      </c>
      <c r="J36"/>
    </row>
    <row r="37" spans="1:9" ht="15" customHeight="1">
      <c r="A37" s="145" t="s">
        <v>342</v>
      </c>
      <c r="B37" s="146" t="s">
        <v>229</v>
      </c>
      <c r="C37" s="146" t="s">
        <v>358</v>
      </c>
      <c r="D37" s="146" t="s">
        <v>573</v>
      </c>
      <c r="E37" s="146" t="s">
        <v>574</v>
      </c>
      <c r="F37" s="146" t="s">
        <v>340</v>
      </c>
      <c r="G37" s="146" t="s">
        <v>495</v>
      </c>
      <c r="H37" s="146" t="s">
        <v>575</v>
      </c>
      <c r="I37" s="151" t="s">
        <v>2115</v>
      </c>
    </row>
    <row r="38" spans="1:9" ht="15" customHeight="1">
      <c r="A38" s="144"/>
      <c r="B38" s="125"/>
      <c r="C38" s="125"/>
      <c r="D38" s="125"/>
      <c r="E38" s="125"/>
      <c r="F38" s="125"/>
      <c r="G38" s="125"/>
      <c r="H38" s="125"/>
      <c r="I38" s="150"/>
    </row>
    <row r="39" spans="1:10" s="3" customFormat="1" ht="15" customHeight="1">
      <c r="A39" s="144"/>
      <c r="B39" s="125"/>
      <c r="C39" s="125"/>
      <c r="D39" s="125"/>
      <c r="E39" s="125"/>
      <c r="F39" s="125"/>
      <c r="G39" s="125"/>
      <c r="H39" s="143"/>
      <c r="I39" s="150" t="s">
        <v>2116</v>
      </c>
      <c r="J39"/>
    </row>
    <row r="40" spans="1:10" s="15" customFormat="1" ht="15" customHeight="1">
      <c r="A40" s="155" t="s">
        <v>338</v>
      </c>
      <c r="B40" s="156" t="s">
        <v>2117</v>
      </c>
      <c r="C40" s="156" t="s">
        <v>354</v>
      </c>
      <c r="D40" s="156" t="s">
        <v>516</v>
      </c>
      <c r="E40" s="156" t="s">
        <v>517</v>
      </c>
      <c r="F40" s="156" t="s">
        <v>340</v>
      </c>
      <c r="G40" s="156" t="s">
        <v>479</v>
      </c>
      <c r="H40" s="156" t="s">
        <v>265</v>
      </c>
      <c r="I40" s="155" t="s">
        <v>1702</v>
      </c>
      <c r="J40"/>
    </row>
    <row r="41" spans="1:10" s="15" customFormat="1" ht="15" customHeight="1">
      <c r="A41" s="145" t="s">
        <v>341</v>
      </c>
      <c r="B41" s="146" t="s">
        <v>301</v>
      </c>
      <c r="C41" s="146" t="s">
        <v>354</v>
      </c>
      <c r="D41" s="146" t="s">
        <v>519</v>
      </c>
      <c r="E41" s="146" t="s">
        <v>520</v>
      </c>
      <c r="F41" s="146" t="s">
        <v>340</v>
      </c>
      <c r="G41" s="146" t="s">
        <v>521</v>
      </c>
      <c r="H41" s="146" t="s">
        <v>514</v>
      </c>
      <c r="I41" s="151" t="s">
        <v>2118</v>
      </c>
      <c r="J41"/>
    </row>
    <row r="42" spans="1:9" ht="15" customHeight="1">
      <c r="A42" s="145" t="s">
        <v>342</v>
      </c>
      <c r="B42" s="146" t="s">
        <v>625</v>
      </c>
      <c r="C42" s="146" t="s">
        <v>354</v>
      </c>
      <c r="D42" s="146" t="s">
        <v>512</v>
      </c>
      <c r="E42" s="146" t="s">
        <v>513</v>
      </c>
      <c r="F42" s="146" t="s">
        <v>340</v>
      </c>
      <c r="G42" s="146" t="s">
        <v>503</v>
      </c>
      <c r="H42" s="146" t="s">
        <v>514</v>
      </c>
      <c r="I42" s="151" t="s">
        <v>2119</v>
      </c>
    </row>
    <row r="43" spans="1:9" ht="15" customHeight="1">
      <c r="A43" s="144"/>
      <c r="B43" s="125"/>
      <c r="C43" s="125"/>
      <c r="D43" s="125"/>
      <c r="E43" s="125"/>
      <c r="F43" s="125"/>
      <c r="G43" s="125"/>
      <c r="H43" s="125"/>
      <c r="I43" s="150"/>
    </row>
    <row r="44" spans="1:10" s="3" customFormat="1" ht="15" customHeight="1">
      <c r="A44" s="144"/>
      <c r="B44" s="125"/>
      <c r="C44" s="125"/>
      <c r="D44" s="125"/>
      <c r="E44" s="125"/>
      <c r="F44" s="125"/>
      <c r="G44" s="125"/>
      <c r="H44" s="125"/>
      <c r="I44" s="150" t="s">
        <v>2120</v>
      </c>
      <c r="J44"/>
    </row>
    <row r="45" spans="1:10" s="15" customFormat="1" ht="15" customHeight="1">
      <c r="A45" s="155" t="s">
        <v>338</v>
      </c>
      <c r="B45" s="156" t="s">
        <v>2103</v>
      </c>
      <c r="C45" s="156" t="s">
        <v>360</v>
      </c>
      <c r="D45" s="156" t="s">
        <v>501</v>
      </c>
      <c r="E45" s="156" t="s">
        <v>502</v>
      </c>
      <c r="F45" s="156" t="s">
        <v>340</v>
      </c>
      <c r="G45" s="156" t="s">
        <v>503</v>
      </c>
      <c r="H45" s="156" t="s">
        <v>494</v>
      </c>
      <c r="I45" s="155" t="s">
        <v>1675</v>
      </c>
      <c r="J45"/>
    </row>
    <row r="46" spans="1:10" s="15" customFormat="1" ht="15" customHeight="1">
      <c r="A46" s="145" t="s">
        <v>341</v>
      </c>
      <c r="B46" s="146" t="s">
        <v>388</v>
      </c>
      <c r="C46" s="146" t="s">
        <v>360</v>
      </c>
      <c r="D46" s="146" t="s">
        <v>500</v>
      </c>
      <c r="E46" s="146" t="s">
        <v>642</v>
      </c>
      <c r="F46" s="146" t="s">
        <v>340</v>
      </c>
      <c r="G46" s="146" t="s">
        <v>499</v>
      </c>
      <c r="H46" s="146" t="s">
        <v>496</v>
      </c>
      <c r="I46" s="151" t="s">
        <v>2121</v>
      </c>
      <c r="J46"/>
    </row>
    <row r="47" spans="1:9" ht="15" customHeight="1">
      <c r="A47" s="145" t="s">
        <v>342</v>
      </c>
      <c r="B47" s="146" t="s">
        <v>2122</v>
      </c>
      <c r="C47" s="146" t="s">
        <v>360</v>
      </c>
      <c r="D47" s="146" t="s">
        <v>489</v>
      </c>
      <c r="E47" s="146" t="s">
        <v>264</v>
      </c>
      <c r="F47" s="146" t="s">
        <v>340</v>
      </c>
      <c r="G47" s="146" t="s">
        <v>490</v>
      </c>
      <c r="H47" s="146" t="s">
        <v>494</v>
      </c>
      <c r="I47" s="151" t="s">
        <v>2123</v>
      </c>
    </row>
    <row r="48" spans="1:9" ht="15" customHeight="1">
      <c r="A48" s="144"/>
      <c r="B48" s="125"/>
      <c r="C48" s="125"/>
      <c r="D48" s="125"/>
      <c r="E48" s="125"/>
      <c r="F48" s="125"/>
      <c r="G48" s="125"/>
      <c r="H48" s="125"/>
      <c r="I48" s="150"/>
    </row>
    <row r="49" spans="1:10" s="3" customFormat="1" ht="15" customHeight="1">
      <c r="A49" s="144"/>
      <c r="B49" s="157"/>
      <c r="C49" s="157"/>
      <c r="D49" s="157"/>
      <c r="E49" s="157"/>
      <c r="F49" s="157"/>
      <c r="G49" s="157"/>
      <c r="H49" s="157"/>
      <c r="I49" s="158" t="s">
        <v>232</v>
      </c>
      <c r="J49"/>
    </row>
    <row r="50" spans="1:10" s="15" customFormat="1" ht="15" customHeight="1">
      <c r="A50" s="155" t="s">
        <v>338</v>
      </c>
      <c r="B50" s="156" t="s">
        <v>2125</v>
      </c>
      <c r="C50" s="156" t="s">
        <v>359</v>
      </c>
      <c r="D50" s="156" t="s">
        <v>566</v>
      </c>
      <c r="E50" s="156" t="s">
        <v>567</v>
      </c>
      <c r="F50" s="156" t="s">
        <v>340</v>
      </c>
      <c r="G50" s="156" t="s">
        <v>547</v>
      </c>
      <c r="H50" s="156" t="s">
        <v>381</v>
      </c>
      <c r="I50" s="155" t="s">
        <v>1741</v>
      </c>
      <c r="J50"/>
    </row>
    <row r="51" spans="1:10" s="15" customFormat="1" ht="15" customHeight="1">
      <c r="A51" s="145" t="s">
        <v>341</v>
      </c>
      <c r="B51" s="146" t="s">
        <v>2124</v>
      </c>
      <c r="C51" s="146" t="s">
        <v>359</v>
      </c>
      <c r="D51" s="146" t="s">
        <v>553</v>
      </c>
      <c r="E51" s="146" t="s">
        <v>824</v>
      </c>
      <c r="F51" s="146" t="s">
        <v>340</v>
      </c>
      <c r="G51" s="146"/>
      <c r="H51" s="146" t="s">
        <v>381</v>
      </c>
      <c r="I51" s="151" t="s">
        <v>2138</v>
      </c>
      <c r="J51"/>
    </row>
    <row r="52" spans="1:9" ht="15" customHeight="1">
      <c r="A52" s="145" t="s">
        <v>342</v>
      </c>
      <c r="B52" s="146" t="s">
        <v>2126</v>
      </c>
      <c r="C52" s="146" t="s">
        <v>359</v>
      </c>
      <c r="D52" s="146" t="s">
        <v>590</v>
      </c>
      <c r="E52" s="146" t="s">
        <v>591</v>
      </c>
      <c r="F52" s="146" t="s">
        <v>340</v>
      </c>
      <c r="G52" s="146"/>
      <c r="H52" s="146" t="s">
        <v>381</v>
      </c>
      <c r="I52" s="151" t="s">
        <v>2139</v>
      </c>
    </row>
    <row r="53" spans="1:9" ht="15" customHeight="1">
      <c r="A53" s="144"/>
      <c r="B53" s="157"/>
      <c r="C53" s="157"/>
      <c r="D53" s="157"/>
      <c r="E53" s="157"/>
      <c r="F53" s="157"/>
      <c r="G53" s="157"/>
      <c r="H53" s="157"/>
      <c r="I53" s="158"/>
    </row>
    <row r="54" spans="1:10" s="3" customFormat="1" ht="15" customHeight="1">
      <c r="A54" s="144"/>
      <c r="B54" s="157"/>
      <c r="C54" s="157"/>
      <c r="D54" s="157"/>
      <c r="E54" s="157"/>
      <c r="F54" s="157"/>
      <c r="G54" s="157"/>
      <c r="H54" s="157"/>
      <c r="I54" s="158" t="s">
        <v>233</v>
      </c>
      <c r="J54"/>
    </row>
    <row r="55" spans="1:10" s="15" customFormat="1" ht="15" customHeight="1">
      <c r="A55" s="155" t="s">
        <v>338</v>
      </c>
      <c r="B55" s="156" t="s">
        <v>2127</v>
      </c>
      <c r="C55" s="156" t="s">
        <v>356</v>
      </c>
      <c r="D55" s="156" t="s">
        <v>583</v>
      </c>
      <c r="E55" s="156" t="s">
        <v>659</v>
      </c>
      <c r="F55" s="156" t="s">
        <v>340</v>
      </c>
      <c r="G55" s="156" t="s">
        <v>503</v>
      </c>
      <c r="H55" s="156" t="s">
        <v>382</v>
      </c>
      <c r="I55" s="155" t="s">
        <v>1839</v>
      </c>
      <c r="J55"/>
    </row>
    <row r="56" spans="1:10" s="15" customFormat="1" ht="15" customHeight="1">
      <c r="A56" s="145" t="s">
        <v>341</v>
      </c>
      <c r="B56" s="146" t="s">
        <v>627</v>
      </c>
      <c r="C56" s="146" t="s">
        <v>356</v>
      </c>
      <c r="D56" s="146" t="s">
        <v>576</v>
      </c>
      <c r="E56" s="146" t="s">
        <v>577</v>
      </c>
      <c r="F56" s="146" t="s">
        <v>340</v>
      </c>
      <c r="G56" s="146" t="s">
        <v>503</v>
      </c>
      <c r="H56" s="146" t="s">
        <v>357</v>
      </c>
      <c r="I56" s="151" t="s">
        <v>2128</v>
      </c>
      <c r="J56"/>
    </row>
    <row r="57" spans="1:9" ht="15" customHeight="1">
      <c r="A57" s="145" t="s">
        <v>342</v>
      </c>
      <c r="B57" s="146" t="s">
        <v>2129</v>
      </c>
      <c r="C57" s="146" t="s">
        <v>356</v>
      </c>
      <c r="D57" s="146" t="s">
        <v>584</v>
      </c>
      <c r="E57" s="146" t="s">
        <v>887</v>
      </c>
      <c r="F57" s="146" t="s">
        <v>340</v>
      </c>
      <c r="G57" s="146" t="s">
        <v>503</v>
      </c>
      <c r="H57" s="146" t="s">
        <v>384</v>
      </c>
      <c r="I57" s="151" t="s">
        <v>2130</v>
      </c>
    </row>
    <row r="58" spans="1:9" ht="15" customHeight="1">
      <c r="A58" s="144"/>
      <c r="B58" s="157"/>
      <c r="C58" s="157"/>
      <c r="D58" s="157"/>
      <c r="E58" s="157"/>
      <c r="F58" s="157"/>
      <c r="G58" s="157"/>
      <c r="H58" s="157"/>
      <c r="I58" s="158"/>
    </row>
    <row r="59" spans="1:10" s="3" customFormat="1" ht="15" customHeight="1">
      <c r="A59" s="17"/>
      <c r="B59" s="142"/>
      <c r="C59" s="142"/>
      <c r="D59" s="142"/>
      <c r="E59" s="142"/>
      <c r="F59" s="142"/>
      <c r="G59" s="142"/>
      <c r="H59" s="142"/>
      <c r="I59" s="149"/>
      <c r="J59"/>
    </row>
    <row r="60" spans="1:10" s="15" customFormat="1" ht="15" customHeight="1">
      <c r="A60" s="17"/>
      <c r="B60" s="142"/>
      <c r="C60" s="142"/>
      <c r="D60" s="142"/>
      <c r="E60" s="142"/>
      <c r="F60" s="142"/>
      <c r="G60" s="142"/>
      <c r="H60" s="142"/>
      <c r="I60" s="149"/>
      <c r="J60"/>
    </row>
    <row r="61" spans="1:10" s="15" customFormat="1" ht="15" customHeight="1">
      <c r="A61" s="17"/>
      <c r="B61" s="142"/>
      <c r="C61" s="142"/>
      <c r="D61" s="142"/>
      <c r="E61" s="142"/>
      <c r="F61" s="142"/>
      <c r="G61" s="142"/>
      <c r="H61" s="142"/>
      <c r="I61" s="149"/>
      <c r="J61"/>
    </row>
    <row r="62" spans="1:9" ht="15" customHeight="1">
      <c r="A62" s="17"/>
      <c r="B62" s="142"/>
      <c r="C62" s="142"/>
      <c r="D62" s="142"/>
      <c r="E62" s="142"/>
      <c r="F62" s="142"/>
      <c r="G62" s="142"/>
      <c r="H62" s="142"/>
      <c r="I62" s="149"/>
    </row>
    <row r="63" spans="1:9" ht="12.75">
      <c r="A63" s="17"/>
      <c r="B63" s="142"/>
      <c r="C63" s="142"/>
      <c r="D63" s="142"/>
      <c r="E63" s="142"/>
      <c r="F63" s="142"/>
      <c r="G63" s="142"/>
      <c r="H63" s="142"/>
      <c r="I63" s="149"/>
    </row>
    <row r="64" ht="12.75">
      <c r="F64" s="2"/>
    </row>
  </sheetData>
  <sheetProtection/>
  <printOptions/>
  <pageMargins left="0.984251968503937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2" customWidth="1"/>
    <col min="2" max="10" width="18.8515625" style="0" customWidth="1"/>
  </cols>
  <sheetData>
    <row r="1" spans="5:6" ht="15">
      <c r="E1" s="18"/>
      <c r="F1" s="18"/>
    </row>
    <row r="2" spans="5:6" ht="15.75">
      <c r="E2" s="1" t="str">
        <f>Startlist!$F2</f>
        <v>Läänemaa rahvaralli 2019 U.Aava karikale</v>
      </c>
      <c r="F2" s="1"/>
    </row>
    <row r="3" spans="5:6" ht="15">
      <c r="E3" s="18" t="str">
        <f>Startlist!$F3</f>
        <v>21.09.2019</v>
      </c>
      <c r="F3" s="18"/>
    </row>
    <row r="4" spans="5:6" ht="15">
      <c r="E4" s="18" t="str">
        <f>Startlist!$F7</f>
        <v>Nõva</v>
      </c>
      <c r="F4" s="18"/>
    </row>
    <row r="5" spans="1:10" ht="21" customHeight="1">
      <c r="A5" s="187" t="s">
        <v>325</v>
      </c>
      <c r="B5" s="188"/>
      <c r="C5" s="188"/>
      <c r="D5" s="188"/>
      <c r="E5" s="188"/>
      <c r="F5" s="188"/>
      <c r="G5" s="188"/>
      <c r="H5" s="188"/>
      <c r="I5" s="188"/>
      <c r="J5" s="188"/>
    </row>
    <row r="6" spans="1:10" ht="12.75">
      <c r="A6" s="187"/>
      <c r="B6" s="188"/>
      <c r="C6" s="188"/>
      <c r="D6" s="188"/>
      <c r="E6" s="188"/>
      <c r="F6" s="188"/>
      <c r="G6" s="188"/>
      <c r="H6" s="188"/>
      <c r="I6" s="188"/>
      <c r="J6" s="73" t="s">
        <v>1977</v>
      </c>
    </row>
    <row r="7" spans="1:10" ht="12.75">
      <c r="A7" s="189"/>
      <c r="B7" s="190"/>
      <c r="C7" s="191"/>
      <c r="D7" s="191"/>
      <c r="E7" s="191"/>
      <c r="F7" s="191"/>
      <c r="G7" s="191"/>
      <c r="H7" s="191"/>
      <c r="I7" s="191"/>
      <c r="J7" s="191"/>
    </row>
    <row r="8" spans="1:10" ht="12.75">
      <c r="A8" s="192"/>
      <c r="B8" s="70" t="s">
        <v>348</v>
      </c>
      <c r="C8" s="70" t="s">
        <v>353</v>
      </c>
      <c r="D8" s="71" t="s">
        <v>352</v>
      </c>
      <c r="E8" s="71" t="s">
        <v>358</v>
      </c>
      <c r="F8" s="71" t="s">
        <v>354</v>
      </c>
      <c r="G8" s="71" t="s">
        <v>360</v>
      </c>
      <c r="H8" s="71" t="s">
        <v>359</v>
      </c>
      <c r="I8" s="71" t="s">
        <v>356</v>
      </c>
      <c r="J8" s="71" t="s">
        <v>339</v>
      </c>
    </row>
    <row r="9" spans="1:10" ht="12.75">
      <c r="A9" s="193" t="s">
        <v>369</v>
      </c>
      <c r="B9" s="194" t="s">
        <v>973</v>
      </c>
      <c r="C9" s="194" t="s">
        <v>1003</v>
      </c>
      <c r="D9" s="194" t="s">
        <v>985</v>
      </c>
      <c r="E9" s="194" t="s">
        <v>1051</v>
      </c>
      <c r="F9" s="194" t="s">
        <v>1040</v>
      </c>
      <c r="G9" s="194" t="s">
        <v>994</v>
      </c>
      <c r="H9" s="194" t="s">
        <v>59</v>
      </c>
      <c r="I9" s="194" t="s">
        <v>75</v>
      </c>
      <c r="J9" s="194"/>
    </row>
    <row r="10" spans="1:10" ht="12.75">
      <c r="A10" s="195" t="s">
        <v>1978</v>
      </c>
      <c r="B10" s="72" t="s">
        <v>1979</v>
      </c>
      <c r="C10" s="72" t="s">
        <v>1980</v>
      </c>
      <c r="D10" s="72" t="s">
        <v>1981</v>
      </c>
      <c r="E10" s="72" t="s">
        <v>1982</v>
      </c>
      <c r="F10" s="72" t="s">
        <v>1983</v>
      </c>
      <c r="G10" s="72" t="s">
        <v>1984</v>
      </c>
      <c r="H10" s="72" t="s">
        <v>1985</v>
      </c>
      <c r="I10" s="72" t="s">
        <v>1986</v>
      </c>
      <c r="J10" s="72"/>
    </row>
    <row r="11" spans="1:10" ht="12.75">
      <c r="A11" s="195" t="s">
        <v>1987</v>
      </c>
      <c r="B11" s="184" t="s">
        <v>237</v>
      </c>
      <c r="C11" s="184" t="s">
        <v>1988</v>
      </c>
      <c r="D11" s="184" t="s">
        <v>238</v>
      </c>
      <c r="E11" s="184" t="s">
        <v>1989</v>
      </c>
      <c r="F11" s="184" t="s">
        <v>1990</v>
      </c>
      <c r="G11" s="184" t="s">
        <v>1991</v>
      </c>
      <c r="H11" s="184" t="s">
        <v>1992</v>
      </c>
      <c r="I11" s="184" t="s">
        <v>1993</v>
      </c>
      <c r="J11" s="72"/>
    </row>
    <row r="12" spans="1:10" ht="12.75">
      <c r="A12" s="196"/>
      <c r="B12" s="186"/>
      <c r="C12" s="186" t="s">
        <v>1994</v>
      </c>
      <c r="D12" s="186"/>
      <c r="E12" s="186"/>
      <c r="F12" s="186"/>
      <c r="G12" s="186"/>
      <c r="H12" s="186"/>
      <c r="I12" s="186"/>
      <c r="J12" s="186"/>
    </row>
    <row r="13" spans="1:10" ht="12.75">
      <c r="A13" s="195" t="s">
        <v>373</v>
      </c>
      <c r="B13" s="184" t="s">
        <v>982</v>
      </c>
      <c r="C13" s="184" t="s">
        <v>1012</v>
      </c>
      <c r="D13" s="194" t="s">
        <v>978</v>
      </c>
      <c r="E13" s="194" t="s">
        <v>1052</v>
      </c>
      <c r="F13" s="194" t="s">
        <v>1041</v>
      </c>
      <c r="G13" s="194" t="s">
        <v>995</v>
      </c>
      <c r="H13" s="194" t="s">
        <v>1073</v>
      </c>
      <c r="I13" s="194" t="s">
        <v>38</v>
      </c>
      <c r="J13" s="194"/>
    </row>
    <row r="14" spans="1:10" ht="12.75">
      <c r="A14" s="195" t="s">
        <v>1995</v>
      </c>
      <c r="B14" s="72" t="s">
        <v>1996</v>
      </c>
      <c r="C14" s="72" t="s">
        <v>1997</v>
      </c>
      <c r="D14" s="72" t="s">
        <v>1998</v>
      </c>
      <c r="E14" s="72" t="s">
        <v>1999</v>
      </c>
      <c r="F14" s="72" t="s">
        <v>2000</v>
      </c>
      <c r="G14" s="72" t="s">
        <v>2001</v>
      </c>
      <c r="H14" s="72" t="s">
        <v>2002</v>
      </c>
      <c r="I14" s="72" t="s">
        <v>2003</v>
      </c>
      <c r="J14" s="72"/>
    </row>
    <row r="15" spans="1:10" ht="12.75">
      <c r="A15" s="196" t="s">
        <v>2004</v>
      </c>
      <c r="B15" s="186" t="s">
        <v>2005</v>
      </c>
      <c r="C15" s="186" t="s">
        <v>2006</v>
      </c>
      <c r="D15" s="186" t="s">
        <v>2007</v>
      </c>
      <c r="E15" s="184" t="s">
        <v>1989</v>
      </c>
      <c r="F15" s="184" t="s">
        <v>1990</v>
      </c>
      <c r="G15" s="184" t="s">
        <v>1991</v>
      </c>
      <c r="H15" s="184" t="s">
        <v>2008</v>
      </c>
      <c r="I15" s="184" t="s">
        <v>2009</v>
      </c>
      <c r="J15" s="184"/>
    </row>
    <row r="16" spans="1:10" ht="12.75">
      <c r="A16" s="195" t="s">
        <v>374</v>
      </c>
      <c r="B16" s="184" t="s">
        <v>772</v>
      </c>
      <c r="C16" s="184" t="s">
        <v>1013</v>
      </c>
      <c r="D16" s="184" t="s">
        <v>987</v>
      </c>
      <c r="E16" s="194" t="s">
        <v>689</v>
      </c>
      <c r="F16" s="194" t="s">
        <v>1042</v>
      </c>
      <c r="G16" s="194" t="s">
        <v>996</v>
      </c>
      <c r="H16" s="194" t="s">
        <v>608</v>
      </c>
      <c r="I16" s="194" t="s">
        <v>77</v>
      </c>
      <c r="J16" s="194"/>
    </row>
    <row r="17" spans="1:10" ht="12.75">
      <c r="A17" s="195" t="s">
        <v>2010</v>
      </c>
      <c r="B17" s="72" t="s">
        <v>2011</v>
      </c>
      <c r="C17" s="72" t="s">
        <v>2012</v>
      </c>
      <c r="D17" s="72" t="s">
        <v>2013</v>
      </c>
      <c r="E17" s="72" t="s">
        <v>2014</v>
      </c>
      <c r="F17" s="72" t="s">
        <v>2015</v>
      </c>
      <c r="G17" s="72" t="s">
        <v>2016</v>
      </c>
      <c r="H17" s="72" t="s">
        <v>2017</v>
      </c>
      <c r="I17" s="72" t="s">
        <v>240</v>
      </c>
      <c r="J17" s="72"/>
    </row>
    <row r="18" spans="1:10" ht="12.75">
      <c r="A18" s="196" t="s">
        <v>2018</v>
      </c>
      <c r="B18" s="186" t="s">
        <v>2019</v>
      </c>
      <c r="C18" s="186" t="s">
        <v>2006</v>
      </c>
      <c r="D18" s="184" t="s">
        <v>238</v>
      </c>
      <c r="E18" s="184" t="s">
        <v>1989</v>
      </c>
      <c r="F18" s="184" t="s">
        <v>1990</v>
      </c>
      <c r="G18" s="184" t="s">
        <v>1991</v>
      </c>
      <c r="H18" s="184" t="s">
        <v>1992</v>
      </c>
      <c r="I18" s="184" t="s">
        <v>1993</v>
      </c>
      <c r="J18" s="72"/>
    </row>
    <row r="19" spans="1:10" ht="12.75">
      <c r="A19" s="195" t="s">
        <v>370</v>
      </c>
      <c r="B19" s="184" t="s">
        <v>1078</v>
      </c>
      <c r="C19" s="184" t="s">
        <v>1095</v>
      </c>
      <c r="D19" s="194" t="s">
        <v>1088</v>
      </c>
      <c r="E19" s="194" t="s">
        <v>1195</v>
      </c>
      <c r="F19" s="194" t="s">
        <v>22</v>
      </c>
      <c r="G19" s="194" t="s">
        <v>1035</v>
      </c>
      <c r="H19" s="194" t="s">
        <v>1208</v>
      </c>
      <c r="I19" s="194" t="s">
        <v>1219</v>
      </c>
      <c r="J19" s="194"/>
    </row>
    <row r="20" spans="1:10" ht="12.75">
      <c r="A20" s="195" t="s">
        <v>2020</v>
      </c>
      <c r="B20" s="72" t="s">
        <v>2021</v>
      </c>
      <c r="C20" s="72" t="s">
        <v>2022</v>
      </c>
      <c r="D20" s="72" t="s">
        <v>2023</v>
      </c>
      <c r="E20" s="72" t="s">
        <v>2024</v>
      </c>
      <c r="F20" s="72" t="s">
        <v>2025</v>
      </c>
      <c r="G20" s="72" t="s">
        <v>2026</v>
      </c>
      <c r="H20" s="72" t="s">
        <v>2027</v>
      </c>
      <c r="I20" s="72" t="s">
        <v>2028</v>
      </c>
      <c r="J20" s="72"/>
    </row>
    <row r="21" spans="1:10" ht="12.75">
      <c r="A21" s="195" t="s">
        <v>1987</v>
      </c>
      <c r="B21" s="184" t="s">
        <v>237</v>
      </c>
      <c r="C21" s="184" t="s">
        <v>1988</v>
      </c>
      <c r="D21" s="184" t="s">
        <v>238</v>
      </c>
      <c r="E21" s="184" t="s">
        <v>2029</v>
      </c>
      <c r="F21" s="184" t="s">
        <v>236</v>
      </c>
      <c r="G21" s="184" t="s">
        <v>1991</v>
      </c>
      <c r="H21" s="184" t="s">
        <v>1992</v>
      </c>
      <c r="I21" s="184" t="s">
        <v>1993</v>
      </c>
      <c r="J21" s="72"/>
    </row>
    <row r="22" spans="1:10" ht="12.75">
      <c r="A22" s="196"/>
      <c r="B22" s="186"/>
      <c r="C22" s="186" t="s">
        <v>2030</v>
      </c>
      <c r="D22" s="186"/>
      <c r="E22" s="186"/>
      <c r="F22" s="186"/>
      <c r="G22" s="186"/>
      <c r="H22" s="186"/>
      <c r="I22" s="186"/>
      <c r="J22" s="186"/>
    </row>
    <row r="23" spans="1:10" ht="12.75">
      <c r="A23" s="195" t="s">
        <v>372</v>
      </c>
      <c r="B23" s="184" t="s">
        <v>1086</v>
      </c>
      <c r="C23" s="184" t="s">
        <v>1151</v>
      </c>
      <c r="D23" s="194" t="s">
        <v>1089</v>
      </c>
      <c r="E23" s="194" t="s">
        <v>1147</v>
      </c>
      <c r="F23" s="194" t="s">
        <v>1052</v>
      </c>
      <c r="G23" s="194" t="s">
        <v>1114</v>
      </c>
      <c r="H23" s="194" t="s">
        <v>1215</v>
      </c>
      <c r="I23" s="194" t="s">
        <v>1041</v>
      </c>
      <c r="J23" s="194"/>
    </row>
    <row r="24" spans="1:10" ht="12.75">
      <c r="A24" s="195" t="s">
        <v>2031</v>
      </c>
      <c r="B24" s="72" t="s">
        <v>2032</v>
      </c>
      <c r="C24" s="72" t="s">
        <v>2033</v>
      </c>
      <c r="D24" s="72" t="s">
        <v>2034</v>
      </c>
      <c r="E24" s="72" t="s">
        <v>2035</v>
      </c>
      <c r="F24" s="72" t="s">
        <v>1999</v>
      </c>
      <c r="G24" s="72" t="s">
        <v>2036</v>
      </c>
      <c r="H24" s="72" t="s">
        <v>2037</v>
      </c>
      <c r="I24" s="72" t="s">
        <v>2000</v>
      </c>
      <c r="J24" s="184"/>
    </row>
    <row r="25" spans="1:10" ht="12.75">
      <c r="A25" s="196" t="s">
        <v>2004</v>
      </c>
      <c r="B25" s="186" t="s">
        <v>2005</v>
      </c>
      <c r="C25" s="186" t="s">
        <v>2038</v>
      </c>
      <c r="D25" s="184" t="s">
        <v>238</v>
      </c>
      <c r="E25" s="184" t="s">
        <v>1989</v>
      </c>
      <c r="F25" s="184" t="s">
        <v>1990</v>
      </c>
      <c r="G25" s="184" t="s">
        <v>1991</v>
      </c>
      <c r="H25" s="184" t="s">
        <v>2008</v>
      </c>
      <c r="I25" s="184" t="s">
        <v>2039</v>
      </c>
      <c r="J25" s="72"/>
    </row>
    <row r="26" spans="1:10" ht="12.75">
      <c r="A26" s="195" t="s">
        <v>371</v>
      </c>
      <c r="B26" s="184" t="s">
        <v>1077</v>
      </c>
      <c r="C26" s="184" t="s">
        <v>1096</v>
      </c>
      <c r="D26" s="194" t="s">
        <v>1090</v>
      </c>
      <c r="E26" s="194" t="s">
        <v>1163</v>
      </c>
      <c r="F26" s="194" t="s">
        <v>1138</v>
      </c>
      <c r="G26" s="194" t="s">
        <v>1115</v>
      </c>
      <c r="H26" s="194" t="s">
        <v>1209</v>
      </c>
      <c r="I26" s="194" t="s">
        <v>1231</v>
      </c>
      <c r="J26" s="194"/>
    </row>
    <row r="27" spans="1:10" ht="12.75">
      <c r="A27" s="195" t="s">
        <v>2040</v>
      </c>
      <c r="B27" s="72" t="s">
        <v>2041</v>
      </c>
      <c r="C27" s="72" t="s">
        <v>2042</v>
      </c>
      <c r="D27" s="72" t="s">
        <v>2043</v>
      </c>
      <c r="E27" s="72" t="s">
        <v>2044</v>
      </c>
      <c r="F27" s="72" t="s">
        <v>2045</v>
      </c>
      <c r="G27" s="72" t="s">
        <v>2046</v>
      </c>
      <c r="H27" s="72" t="s">
        <v>2047</v>
      </c>
      <c r="I27" s="72" t="s">
        <v>2048</v>
      </c>
      <c r="J27" s="72"/>
    </row>
    <row r="28" spans="1:10" ht="12.75">
      <c r="A28" s="196" t="s">
        <v>2018</v>
      </c>
      <c r="B28" s="186" t="s">
        <v>2049</v>
      </c>
      <c r="C28" s="186" t="s">
        <v>1988</v>
      </c>
      <c r="D28" s="184" t="s">
        <v>238</v>
      </c>
      <c r="E28" s="184" t="s">
        <v>1989</v>
      </c>
      <c r="F28" s="184" t="s">
        <v>1990</v>
      </c>
      <c r="G28" s="184" t="s">
        <v>1991</v>
      </c>
      <c r="H28" s="184" t="s">
        <v>1992</v>
      </c>
      <c r="I28" s="184" t="s">
        <v>2050</v>
      </c>
      <c r="J28" s="184"/>
    </row>
    <row r="29" spans="1:10" ht="12.75">
      <c r="A29" s="195" t="s">
        <v>376</v>
      </c>
      <c r="B29" s="184" t="s">
        <v>1405</v>
      </c>
      <c r="C29" s="184" t="s">
        <v>1123</v>
      </c>
      <c r="D29" s="194" t="s">
        <v>1410</v>
      </c>
      <c r="E29" s="194" t="s">
        <v>1441</v>
      </c>
      <c r="F29" s="194" t="s">
        <v>1423</v>
      </c>
      <c r="G29" s="194" t="s">
        <v>55</v>
      </c>
      <c r="H29" s="194" t="s">
        <v>1542</v>
      </c>
      <c r="I29" s="194" t="s">
        <v>1304</v>
      </c>
      <c r="J29" s="194"/>
    </row>
    <row r="30" spans="1:10" ht="12.75">
      <c r="A30" s="195" t="s">
        <v>2051</v>
      </c>
      <c r="B30" s="72" t="s">
        <v>2052</v>
      </c>
      <c r="C30" s="72" t="s">
        <v>2053</v>
      </c>
      <c r="D30" s="72" t="s">
        <v>2054</v>
      </c>
      <c r="E30" s="72" t="s">
        <v>629</v>
      </c>
      <c r="F30" s="72" t="s">
        <v>2055</v>
      </c>
      <c r="G30" s="72" t="s">
        <v>2056</v>
      </c>
      <c r="H30" s="72" t="s">
        <v>2057</v>
      </c>
      <c r="I30" s="72" t="s">
        <v>2058</v>
      </c>
      <c r="J30" s="72"/>
    </row>
    <row r="31" spans="1:10" ht="12.75">
      <c r="A31" s="196" t="s">
        <v>2059</v>
      </c>
      <c r="B31" s="186" t="s">
        <v>2019</v>
      </c>
      <c r="C31" s="186" t="s">
        <v>2006</v>
      </c>
      <c r="D31" s="186" t="s">
        <v>238</v>
      </c>
      <c r="E31" s="186" t="s">
        <v>1989</v>
      </c>
      <c r="F31" s="186" t="s">
        <v>2060</v>
      </c>
      <c r="G31" s="186" t="s">
        <v>1991</v>
      </c>
      <c r="H31" s="186" t="s">
        <v>2008</v>
      </c>
      <c r="I31" s="186" t="s">
        <v>1993</v>
      </c>
      <c r="J31" s="186"/>
    </row>
    <row r="32" spans="1:10" ht="12.75">
      <c r="A32" s="195" t="s">
        <v>375</v>
      </c>
      <c r="B32" s="184" t="s">
        <v>1403</v>
      </c>
      <c r="C32" s="184" t="s">
        <v>88</v>
      </c>
      <c r="D32" s="194" t="s">
        <v>1063</v>
      </c>
      <c r="E32" s="194" t="s">
        <v>1262</v>
      </c>
      <c r="F32" s="194" t="s">
        <v>1444</v>
      </c>
      <c r="G32" s="194" t="s">
        <v>1421</v>
      </c>
      <c r="H32" s="194" t="s">
        <v>1534</v>
      </c>
      <c r="I32" s="194" t="s">
        <v>1562</v>
      </c>
      <c r="J32" s="194"/>
    </row>
    <row r="33" spans="1:10" ht="12.75">
      <c r="A33" s="195" t="s">
        <v>2061</v>
      </c>
      <c r="B33" s="72" t="s">
        <v>2062</v>
      </c>
      <c r="C33" s="72" t="s">
        <v>2063</v>
      </c>
      <c r="D33" s="72" t="s">
        <v>2064</v>
      </c>
      <c r="E33" s="72" t="s">
        <v>2065</v>
      </c>
      <c r="F33" s="72" t="s">
        <v>2066</v>
      </c>
      <c r="G33" s="72" t="s">
        <v>2067</v>
      </c>
      <c r="H33" s="72" t="s">
        <v>2068</v>
      </c>
      <c r="I33" s="72" t="s">
        <v>2069</v>
      </c>
      <c r="J33" s="72"/>
    </row>
    <row r="34" spans="1:10" ht="12.75">
      <c r="A34" s="196" t="s">
        <v>2070</v>
      </c>
      <c r="B34" s="186" t="s">
        <v>2049</v>
      </c>
      <c r="C34" s="186" t="s">
        <v>1988</v>
      </c>
      <c r="D34" s="186" t="s">
        <v>2071</v>
      </c>
      <c r="E34" s="186" t="s">
        <v>1989</v>
      </c>
      <c r="F34" s="186" t="s">
        <v>2060</v>
      </c>
      <c r="G34" s="186" t="s">
        <v>1991</v>
      </c>
      <c r="H34" s="186" t="s">
        <v>2008</v>
      </c>
      <c r="I34" s="186" t="s">
        <v>2050</v>
      </c>
      <c r="J34" s="186"/>
    </row>
    <row r="35" spans="1:10" ht="12.75">
      <c r="A35" s="195" t="s">
        <v>392</v>
      </c>
      <c r="B35" s="184" t="s">
        <v>1404</v>
      </c>
      <c r="C35" s="184" t="s">
        <v>1208</v>
      </c>
      <c r="D35" s="194" t="s">
        <v>1217</v>
      </c>
      <c r="E35" s="194" t="s">
        <v>1442</v>
      </c>
      <c r="F35" s="194" t="s">
        <v>1427</v>
      </c>
      <c r="G35" s="194" t="s">
        <v>1430</v>
      </c>
      <c r="H35" s="194" t="s">
        <v>1456</v>
      </c>
      <c r="I35" s="194" t="s">
        <v>1549</v>
      </c>
      <c r="J35" s="194"/>
    </row>
    <row r="36" spans="1:10" ht="12.75">
      <c r="A36" s="195" t="s">
        <v>2072</v>
      </c>
      <c r="B36" s="72" t="s">
        <v>2073</v>
      </c>
      <c r="C36" s="72" t="s">
        <v>2074</v>
      </c>
      <c r="D36" s="72" t="s">
        <v>2075</v>
      </c>
      <c r="E36" s="72" t="s">
        <v>2076</v>
      </c>
      <c r="F36" s="72" t="s">
        <v>2077</v>
      </c>
      <c r="G36" s="72" t="s">
        <v>2078</v>
      </c>
      <c r="H36" s="72" t="s">
        <v>2079</v>
      </c>
      <c r="I36" s="72" t="s">
        <v>2080</v>
      </c>
      <c r="J36" s="72"/>
    </row>
    <row r="37" spans="1:10" ht="12.75">
      <c r="A37" s="196" t="s">
        <v>2081</v>
      </c>
      <c r="B37" s="186" t="s">
        <v>2049</v>
      </c>
      <c r="C37" s="186" t="s">
        <v>2030</v>
      </c>
      <c r="D37" s="186" t="s">
        <v>2071</v>
      </c>
      <c r="E37" s="186" t="s">
        <v>1989</v>
      </c>
      <c r="F37" s="186" t="s">
        <v>1990</v>
      </c>
      <c r="G37" s="186" t="s">
        <v>235</v>
      </c>
      <c r="H37" s="186" t="s">
        <v>1992</v>
      </c>
      <c r="I37" s="186" t="s">
        <v>1993</v>
      </c>
      <c r="J37" s="186"/>
    </row>
    <row r="38" spans="1:10" ht="12.75">
      <c r="A38" s="195" t="s">
        <v>393</v>
      </c>
      <c r="B38" s="184" t="s">
        <v>1648</v>
      </c>
      <c r="C38" s="184" t="s">
        <v>1668</v>
      </c>
      <c r="D38" s="194" t="s">
        <v>1051</v>
      </c>
      <c r="E38" s="194" t="s">
        <v>75</v>
      </c>
      <c r="F38" s="194" t="s">
        <v>64</v>
      </c>
      <c r="G38" s="194" t="s">
        <v>1043</v>
      </c>
      <c r="H38" s="194" t="s">
        <v>1739</v>
      </c>
      <c r="I38" s="194" t="s">
        <v>1490</v>
      </c>
      <c r="J38" s="194"/>
    </row>
    <row r="39" spans="1:10" ht="12.75">
      <c r="A39" s="195" t="s">
        <v>531</v>
      </c>
      <c r="B39" s="72" t="s">
        <v>2082</v>
      </c>
      <c r="C39" s="72" t="s">
        <v>2083</v>
      </c>
      <c r="D39" s="72" t="s">
        <v>2084</v>
      </c>
      <c r="E39" s="72" t="s">
        <v>2085</v>
      </c>
      <c r="F39" s="72" t="s">
        <v>2086</v>
      </c>
      <c r="G39" s="72" t="s">
        <v>2087</v>
      </c>
      <c r="H39" s="72" t="s">
        <v>2088</v>
      </c>
      <c r="I39" s="72" t="s">
        <v>2089</v>
      </c>
      <c r="J39" s="72"/>
    </row>
    <row r="40" spans="1:10" ht="12.75">
      <c r="A40" s="196" t="s">
        <v>2059</v>
      </c>
      <c r="B40" s="186" t="s">
        <v>2049</v>
      </c>
      <c r="C40" s="186" t="s">
        <v>2030</v>
      </c>
      <c r="D40" s="184" t="s">
        <v>238</v>
      </c>
      <c r="E40" s="184" t="s">
        <v>1989</v>
      </c>
      <c r="F40" s="184" t="s">
        <v>2060</v>
      </c>
      <c r="G40" s="184" t="s">
        <v>1991</v>
      </c>
      <c r="H40" s="184" t="s">
        <v>1992</v>
      </c>
      <c r="I40" s="184" t="s">
        <v>1993</v>
      </c>
      <c r="J40" s="72"/>
    </row>
    <row r="41" spans="1:10" ht="12.75">
      <c r="A41" s="195" t="s">
        <v>394</v>
      </c>
      <c r="B41" s="184" t="s">
        <v>1408</v>
      </c>
      <c r="C41" s="184" t="s">
        <v>32</v>
      </c>
      <c r="D41" s="194" t="s">
        <v>1662</v>
      </c>
      <c r="E41" s="194" t="s">
        <v>1713</v>
      </c>
      <c r="F41" s="194" t="s">
        <v>132</v>
      </c>
      <c r="G41" s="194" t="s">
        <v>1743</v>
      </c>
      <c r="H41" s="194" t="s">
        <v>1300</v>
      </c>
      <c r="I41" s="194" t="s">
        <v>1706</v>
      </c>
      <c r="J41" s="194"/>
    </row>
    <row r="42" spans="1:10" ht="12.75">
      <c r="A42" s="195" t="s">
        <v>0</v>
      </c>
      <c r="B42" s="72" t="s">
        <v>1</v>
      </c>
      <c r="C42" s="72" t="s">
        <v>2</v>
      </c>
      <c r="D42" s="72" t="s">
        <v>239</v>
      </c>
      <c r="E42" s="72" t="s">
        <v>3</v>
      </c>
      <c r="F42" s="72" t="s">
        <v>4</v>
      </c>
      <c r="G42" s="72" t="s">
        <v>5</v>
      </c>
      <c r="H42" s="72" t="s">
        <v>6</v>
      </c>
      <c r="I42" s="72" t="s">
        <v>7</v>
      </c>
      <c r="J42" s="72"/>
    </row>
    <row r="43" spans="1:10" ht="12.75">
      <c r="A43" s="196" t="s">
        <v>2070</v>
      </c>
      <c r="B43" s="186" t="s">
        <v>2019</v>
      </c>
      <c r="C43" s="186" t="s">
        <v>1988</v>
      </c>
      <c r="D43" s="186" t="s">
        <v>238</v>
      </c>
      <c r="E43" s="186" t="s">
        <v>1989</v>
      </c>
      <c r="F43" s="186" t="s">
        <v>2060</v>
      </c>
      <c r="G43" s="186" t="s">
        <v>8</v>
      </c>
      <c r="H43" s="186" t="s">
        <v>2008</v>
      </c>
      <c r="I43" s="186" t="s">
        <v>2050</v>
      </c>
      <c r="J43" s="186"/>
    </row>
    <row r="44" spans="1:10" ht="12.75">
      <c r="A44" s="195" t="s">
        <v>790</v>
      </c>
      <c r="B44" s="184" t="s">
        <v>1653</v>
      </c>
      <c r="C44" s="184" t="s">
        <v>1691</v>
      </c>
      <c r="D44" s="194" t="s">
        <v>1663</v>
      </c>
      <c r="E44" s="194" t="s">
        <v>1714</v>
      </c>
      <c r="F44" s="194" t="s">
        <v>1727</v>
      </c>
      <c r="G44" s="194" t="s">
        <v>1690</v>
      </c>
      <c r="H44" s="194" t="s">
        <v>1483</v>
      </c>
      <c r="I44" s="194" t="s">
        <v>1543</v>
      </c>
      <c r="J44" s="194"/>
    </row>
    <row r="45" spans="1:10" ht="12.75">
      <c r="A45" s="195" t="s">
        <v>9</v>
      </c>
      <c r="B45" s="72" t="s">
        <v>10</v>
      </c>
      <c r="C45" s="72" t="s">
        <v>11</v>
      </c>
      <c r="D45" s="72" t="s">
        <v>12</v>
      </c>
      <c r="E45" s="72" t="s">
        <v>13</v>
      </c>
      <c r="F45" s="72" t="s">
        <v>14</v>
      </c>
      <c r="G45" s="72" t="s">
        <v>15</v>
      </c>
      <c r="H45" s="72" t="s">
        <v>16</v>
      </c>
      <c r="I45" s="72" t="s">
        <v>17</v>
      </c>
      <c r="J45" s="184"/>
    </row>
    <row r="46" spans="1:10" ht="12.75">
      <c r="A46" s="196" t="s">
        <v>2081</v>
      </c>
      <c r="B46" s="186" t="s">
        <v>2019</v>
      </c>
      <c r="C46" s="186" t="s">
        <v>18</v>
      </c>
      <c r="D46" s="186" t="s">
        <v>238</v>
      </c>
      <c r="E46" s="186" t="s">
        <v>1989</v>
      </c>
      <c r="F46" s="186" t="s">
        <v>236</v>
      </c>
      <c r="G46" s="186" t="s">
        <v>235</v>
      </c>
      <c r="H46" s="186" t="s">
        <v>2008</v>
      </c>
      <c r="I46" s="186" t="s">
        <v>2050</v>
      </c>
      <c r="J46" s="185"/>
    </row>
    <row r="47" spans="1:10" ht="12.75">
      <c r="A47" s="197"/>
      <c r="B47" s="197"/>
      <c r="C47" s="197"/>
      <c r="D47" s="197"/>
      <c r="E47" s="197"/>
      <c r="F47" s="197"/>
      <c r="G47" s="197"/>
      <c r="H47" s="197"/>
      <c r="I47" s="197"/>
      <c r="J47" s="197"/>
    </row>
    <row r="48" ht="12.75">
      <c r="A48" t="s">
        <v>19</v>
      </c>
    </row>
    <row r="49" ht="12.75">
      <c r="A49" s="125"/>
    </row>
    <row r="50" ht="12.75">
      <c r="A50"/>
    </row>
    <row r="51" ht="12.75">
      <c r="A51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35"/>
      <c r="B1" s="35"/>
      <c r="C1" s="35"/>
      <c r="D1" s="35"/>
      <c r="E1" s="35"/>
      <c r="F1" s="37">
        <f>Startlist!$F1</f>
        <v>0</v>
      </c>
      <c r="G1" s="35"/>
      <c r="H1" s="35"/>
      <c r="I1" s="35"/>
      <c r="J1" s="35"/>
      <c r="K1" s="35"/>
    </row>
    <row r="2" spans="1:11" ht="15.75">
      <c r="A2" s="35"/>
      <c r="B2" s="35"/>
      <c r="C2" s="35"/>
      <c r="D2" s="35"/>
      <c r="E2" s="35"/>
      <c r="F2" s="47" t="str">
        <f>Startlist!$F2</f>
        <v>Läänemaa rahvaralli 2019 U.Aava karikale</v>
      </c>
      <c r="G2" s="35"/>
      <c r="H2" s="35"/>
      <c r="I2" s="35"/>
      <c r="J2" s="35"/>
      <c r="K2" s="35"/>
    </row>
    <row r="3" spans="1:11" ht="15">
      <c r="A3" s="35"/>
      <c r="B3" s="35"/>
      <c r="C3" s="35"/>
      <c r="D3" s="35"/>
      <c r="E3" s="35"/>
      <c r="F3" s="37" t="str">
        <f>Startlist!$F3</f>
        <v>21.09.2019</v>
      </c>
      <c r="G3" s="35"/>
      <c r="H3" s="35"/>
      <c r="I3" s="35"/>
      <c r="J3" s="35"/>
      <c r="K3" s="35"/>
    </row>
    <row r="4" spans="1:11" ht="15">
      <c r="A4" s="35"/>
      <c r="B4" s="35"/>
      <c r="C4" s="35"/>
      <c r="D4" s="35"/>
      <c r="E4" s="35"/>
      <c r="F4" s="37" t="str">
        <f>Startlist!$F7</f>
        <v>Nõva</v>
      </c>
      <c r="G4" s="35"/>
      <c r="H4" s="35"/>
      <c r="I4" s="35"/>
      <c r="J4" s="35"/>
      <c r="K4" s="35"/>
    </row>
    <row r="5" spans="1:11" ht="15">
      <c r="A5" s="35"/>
      <c r="B5" s="35"/>
      <c r="C5" s="35"/>
      <c r="D5" s="37"/>
      <c r="E5" s="35"/>
      <c r="F5" s="35"/>
      <c r="G5" s="35"/>
      <c r="H5" s="35"/>
      <c r="I5" s="35"/>
      <c r="J5" s="35"/>
      <c r="K5" s="35"/>
    </row>
    <row r="6" spans="1:11" ht="15">
      <c r="A6" s="35"/>
      <c r="B6" s="35"/>
      <c r="C6" s="35"/>
      <c r="D6" s="37"/>
      <c r="E6" s="48"/>
      <c r="F6" s="35"/>
      <c r="G6" s="35"/>
      <c r="H6" s="35"/>
      <c r="I6" s="27"/>
      <c r="J6" s="28"/>
      <c r="K6" s="28"/>
    </row>
    <row r="7" spans="1:11" ht="12.75">
      <c r="A7" s="35"/>
      <c r="B7" s="35"/>
      <c r="C7" s="35"/>
      <c r="D7" s="35"/>
      <c r="E7" s="35"/>
      <c r="F7" s="35"/>
      <c r="G7" s="35"/>
      <c r="H7" s="35"/>
      <c r="I7" s="28"/>
      <c r="J7" s="28"/>
      <c r="K7" s="28"/>
    </row>
    <row r="8" spans="1:11" ht="12.75">
      <c r="A8" s="35"/>
      <c r="B8" s="35"/>
      <c r="C8" s="35"/>
      <c r="D8" s="35"/>
      <c r="E8" s="22" t="s">
        <v>328</v>
      </c>
      <c r="F8" s="23"/>
      <c r="G8" s="24" t="s">
        <v>329</v>
      </c>
      <c r="H8" s="35"/>
      <c r="I8" s="29"/>
      <c r="J8" s="28"/>
      <c r="K8" s="30"/>
    </row>
    <row r="9" spans="1:11" ht="19.5" customHeight="1">
      <c r="A9" s="35"/>
      <c r="B9" s="35"/>
      <c r="C9" s="35"/>
      <c r="D9" s="35"/>
      <c r="E9" s="34" t="s">
        <v>348</v>
      </c>
      <c r="F9" s="19"/>
      <c r="G9" s="26">
        <v>8</v>
      </c>
      <c r="H9" s="35"/>
      <c r="I9" s="31"/>
      <c r="J9" s="31"/>
      <c r="K9" s="32"/>
    </row>
    <row r="10" spans="1:11" ht="19.5" customHeight="1">
      <c r="A10" s="35"/>
      <c r="B10" s="35"/>
      <c r="C10" s="35"/>
      <c r="D10" s="35"/>
      <c r="E10" s="34" t="s">
        <v>353</v>
      </c>
      <c r="F10" s="19"/>
      <c r="G10" s="26">
        <v>31</v>
      </c>
      <c r="H10" s="35"/>
      <c r="I10" s="33"/>
      <c r="J10" s="31"/>
      <c r="K10" s="33"/>
    </row>
    <row r="11" spans="1:11" ht="19.5" customHeight="1">
      <c r="A11" s="35"/>
      <c r="B11" s="35"/>
      <c r="C11" s="35"/>
      <c r="D11" s="35"/>
      <c r="E11" s="34" t="s">
        <v>352</v>
      </c>
      <c r="F11" s="19"/>
      <c r="G11" s="26">
        <v>13</v>
      </c>
      <c r="H11" s="35"/>
      <c r="I11" s="28"/>
      <c r="J11" s="28"/>
      <c r="K11" s="28"/>
    </row>
    <row r="12" spans="1:11" ht="19.5" customHeight="1">
      <c r="A12" s="35"/>
      <c r="B12" s="35"/>
      <c r="C12" s="35"/>
      <c r="D12" s="35"/>
      <c r="E12" s="34" t="s">
        <v>358</v>
      </c>
      <c r="F12" s="19"/>
      <c r="G12" s="26">
        <v>5</v>
      </c>
      <c r="H12" s="35"/>
      <c r="I12" s="28"/>
      <c r="J12" s="28"/>
      <c r="K12" s="28"/>
    </row>
    <row r="13" spans="1:11" ht="19.5" customHeight="1">
      <c r="A13" s="35"/>
      <c r="B13" s="35"/>
      <c r="C13" s="35"/>
      <c r="D13" s="35"/>
      <c r="E13" s="34" t="s">
        <v>354</v>
      </c>
      <c r="F13" s="19"/>
      <c r="G13" s="26">
        <v>8</v>
      </c>
      <c r="H13" s="35"/>
      <c r="I13" s="28"/>
      <c r="J13" s="28"/>
      <c r="K13" s="28"/>
    </row>
    <row r="14" spans="1:11" ht="19.5" customHeight="1">
      <c r="A14" s="35"/>
      <c r="B14" s="35"/>
      <c r="C14" s="35"/>
      <c r="D14" s="35"/>
      <c r="E14" s="34" t="s">
        <v>360</v>
      </c>
      <c r="F14" s="19"/>
      <c r="G14" s="26">
        <v>10</v>
      </c>
      <c r="H14" s="35"/>
      <c r="I14" s="28"/>
      <c r="J14" s="28"/>
      <c r="K14" s="28"/>
    </row>
    <row r="15" spans="1:11" ht="19.5" customHeight="1">
      <c r="A15" s="35"/>
      <c r="B15" s="35"/>
      <c r="C15" s="35"/>
      <c r="D15" s="35"/>
      <c r="E15" s="34" t="s">
        <v>359</v>
      </c>
      <c r="F15" s="19"/>
      <c r="G15" s="26">
        <v>9</v>
      </c>
      <c r="H15" s="35"/>
      <c r="I15" s="28"/>
      <c r="J15" s="28"/>
      <c r="K15" s="28"/>
    </row>
    <row r="16" spans="1:11" ht="19.5" customHeight="1">
      <c r="A16" s="35"/>
      <c r="B16" s="35"/>
      <c r="C16" s="35"/>
      <c r="D16" s="35"/>
      <c r="E16" s="34" t="s">
        <v>356</v>
      </c>
      <c r="F16" s="19"/>
      <c r="G16" s="26">
        <v>5</v>
      </c>
      <c r="H16" s="35"/>
      <c r="I16" s="35"/>
      <c r="J16" s="35"/>
      <c r="K16" s="35"/>
    </row>
    <row r="17" spans="1:11" ht="19.5" customHeight="1">
      <c r="A17" s="35"/>
      <c r="B17" s="35"/>
      <c r="C17" s="35"/>
      <c r="D17" s="35"/>
      <c r="E17" s="34" t="s">
        <v>339</v>
      </c>
      <c r="F17" s="19"/>
      <c r="G17" s="26">
        <v>0</v>
      </c>
      <c r="H17" s="35"/>
      <c r="I17" s="35"/>
      <c r="J17" s="35"/>
      <c r="K17" s="35"/>
    </row>
    <row r="18" spans="1:11" ht="19.5" customHeight="1">
      <c r="A18" s="35"/>
      <c r="B18" s="35"/>
      <c r="C18" s="35"/>
      <c r="D18" s="35"/>
      <c r="H18" s="35"/>
      <c r="I18" s="35"/>
      <c r="J18" s="35"/>
      <c r="K18" s="35"/>
    </row>
    <row r="19" spans="1:11" ht="19.5" customHeight="1">
      <c r="A19" s="35"/>
      <c r="B19" s="35"/>
      <c r="C19" s="35"/>
      <c r="D19" s="35"/>
      <c r="E19" s="20" t="s">
        <v>330</v>
      </c>
      <c r="F19" s="19"/>
      <c r="G19" s="21">
        <f>SUM(G9:G18)</f>
        <v>89</v>
      </c>
      <c r="H19" s="35"/>
      <c r="I19" s="35"/>
      <c r="J19" s="35"/>
      <c r="K19" s="35"/>
    </row>
    <row r="20" spans="1:11" ht="19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9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9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4.8515625" style="2" customWidth="1"/>
    <col min="7" max="7" width="17.8515625" style="0" customWidth="1"/>
    <col min="8" max="8" width="17.00390625" style="0" hidden="1" customWidth="1"/>
  </cols>
  <sheetData>
    <row r="1" spans="1:8" ht="28.5" customHeight="1">
      <c r="A1" s="111" t="s">
        <v>333</v>
      </c>
      <c r="B1" s="111" t="s">
        <v>391</v>
      </c>
      <c r="C1" s="111" t="s">
        <v>362</v>
      </c>
      <c r="D1" s="111" t="s">
        <v>363</v>
      </c>
      <c r="E1" s="111" t="s">
        <v>364</v>
      </c>
      <c r="F1" s="119" t="s">
        <v>335</v>
      </c>
      <c r="G1" s="119" t="s">
        <v>334</v>
      </c>
      <c r="H1" s="120" t="s">
        <v>336</v>
      </c>
    </row>
    <row r="2" spans="1:8" s="101" customFormat="1" ht="17.25" customHeight="1">
      <c r="A2" s="110">
        <v>3</v>
      </c>
      <c r="B2" s="108">
        <v>10</v>
      </c>
      <c r="C2" s="108"/>
      <c r="D2" s="108"/>
      <c r="E2" s="108"/>
      <c r="F2" s="117"/>
      <c r="G2" s="118" t="s">
        <v>373</v>
      </c>
      <c r="H2" s="109"/>
    </row>
    <row r="3" spans="1:8" ht="12.75">
      <c r="A3" s="9">
        <v>72</v>
      </c>
      <c r="B3" s="108">
        <v>10</v>
      </c>
      <c r="C3" s="108"/>
      <c r="D3" s="108"/>
      <c r="E3" s="108"/>
      <c r="F3" s="117"/>
      <c r="G3" s="118" t="s">
        <v>373</v>
      </c>
      <c r="H3" s="107"/>
    </row>
    <row r="4" spans="1:8" ht="12.75">
      <c r="A4" s="9">
        <v>9</v>
      </c>
      <c r="B4" s="108">
        <v>10</v>
      </c>
      <c r="C4" s="108"/>
      <c r="D4" s="108"/>
      <c r="E4" s="108"/>
      <c r="F4" s="117"/>
      <c r="G4" s="118" t="s">
        <v>373</v>
      </c>
      <c r="H4" s="107"/>
    </row>
    <row r="5" spans="1:8" ht="12.75">
      <c r="A5" s="9">
        <v>8</v>
      </c>
      <c r="B5" s="108">
        <v>20</v>
      </c>
      <c r="C5" s="108"/>
      <c r="D5" s="108"/>
      <c r="E5" s="108"/>
      <c r="F5" s="117"/>
      <c r="G5" s="118" t="s">
        <v>373</v>
      </c>
      <c r="H5" s="107"/>
    </row>
    <row r="6" spans="1:8" ht="12.75">
      <c r="A6" s="9">
        <v>30</v>
      </c>
      <c r="B6" s="108">
        <v>10</v>
      </c>
      <c r="C6" s="108"/>
      <c r="D6" s="108"/>
      <c r="E6" s="108"/>
      <c r="F6" s="117"/>
      <c r="G6" s="118" t="s">
        <v>373</v>
      </c>
      <c r="H6" s="107"/>
    </row>
    <row r="7" spans="1:8" ht="12.75">
      <c r="A7" s="9">
        <v>68</v>
      </c>
      <c r="B7" s="108">
        <v>20</v>
      </c>
      <c r="C7" s="108"/>
      <c r="D7" s="108"/>
      <c r="E7" s="108"/>
      <c r="F7" s="117"/>
      <c r="G7" s="118" t="s">
        <v>373</v>
      </c>
      <c r="H7" s="107"/>
    </row>
    <row r="8" spans="1:8" ht="12.75">
      <c r="A8" s="9">
        <v>70</v>
      </c>
      <c r="B8" s="108">
        <v>10</v>
      </c>
      <c r="C8" s="108"/>
      <c r="D8" s="108"/>
      <c r="E8" s="108"/>
      <c r="F8" s="117"/>
      <c r="G8" s="118" t="s">
        <v>373</v>
      </c>
      <c r="H8" s="107"/>
    </row>
    <row r="9" spans="1:8" ht="12.75">
      <c r="A9" s="9">
        <v>7</v>
      </c>
      <c r="B9" s="108"/>
      <c r="C9" s="108">
        <v>20</v>
      </c>
      <c r="D9" s="108"/>
      <c r="E9" s="108"/>
      <c r="F9" s="117"/>
      <c r="G9" s="118" t="s">
        <v>372</v>
      </c>
      <c r="H9" s="107"/>
    </row>
    <row r="10" spans="1:8" ht="12.75">
      <c r="A10" s="9">
        <v>11</v>
      </c>
      <c r="B10" s="108"/>
      <c r="C10" s="108">
        <v>10</v>
      </c>
      <c r="D10" s="108"/>
      <c r="E10" s="108"/>
      <c r="F10" s="117"/>
      <c r="G10" s="118" t="s">
        <v>372</v>
      </c>
      <c r="H10" s="107"/>
    </row>
    <row r="11" spans="1:8" ht="12.75">
      <c r="A11" s="9">
        <v>68</v>
      </c>
      <c r="B11" s="108"/>
      <c r="C11" s="108">
        <v>10</v>
      </c>
      <c r="D11" s="108"/>
      <c r="E11" s="108"/>
      <c r="F11" s="117"/>
      <c r="G11" s="118" t="s">
        <v>372</v>
      </c>
      <c r="H11" s="107"/>
    </row>
    <row r="12" spans="1:8" ht="12.75">
      <c r="A12" s="9">
        <v>70</v>
      </c>
      <c r="B12" s="108"/>
      <c r="C12" s="108">
        <v>20</v>
      </c>
      <c r="D12" s="108"/>
      <c r="E12" s="108"/>
      <c r="F12" s="117"/>
      <c r="G12" s="118" t="s">
        <v>372</v>
      </c>
      <c r="H12" s="107"/>
    </row>
    <row r="13" spans="1:8" ht="12.75">
      <c r="A13" s="9">
        <v>81</v>
      </c>
      <c r="B13" s="108"/>
      <c r="C13" s="108">
        <v>10</v>
      </c>
      <c r="D13" s="108"/>
      <c r="E13" s="108"/>
      <c r="F13" s="117"/>
      <c r="G13" s="118" t="s">
        <v>372</v>
      </c>
      <c r="H13" s="107"/>
    </row>
    <row r="14" spans="1:8" ht="12.75">
      <c r="A14" s="9">
        <v>54</v>
      </c>
      <c r="B14" s="108"/>
      <c r="C14" s="108"/>
      <c r="D14" s="108">
        <v>60</v>
      </c>
      <c r="E14" s="108"/>
      <c r="F14" s="117"/>
      <c r="G14" s="118" t="s">
        <v>376</v>
      </c>
      <c r="H14" s="107"/>
    </row>
    <row r="15" spans="1:8" ht="12.75">
      <c r="A15" s="9">
        <v>78</v>
      </c>
      <c r="B15" s="108"/>
      <c r="C15" s="108"/>
      <c r="D15" s="108">
        <v>60</v>
      </c>
      <c r="E15" s="108"/>
      <c r="F15" s="117"/>
      <c r="G15" s="118" t="s">
        <v>376</v>
      </c>
      <c r="H15" s="107"/>
    </row>
    <row r="16" spans="1:8" ht="12.75">
      <c r="A16" s="9"/>
      <c r="B16" s="108"/>
      <c r="C16" s="108"/>
      <c r="D16" s="108"/>
      <c r="E16" s="108"/>
      <c r="F16" s="117"/>
      <c r="G16" s="118"/>
      <c r="H16" s="107"/>
    </row>
    <row r="17" spans="1:8" ht="12.75">
      <c r="A17" s="9"/>
      <c r="B17" s="108"/>
      <c r="C17" s="108"/>
      <c r="D17" s="108"/>
      <c r="E17" s="108"/>
      <c r="F17" s="117"/>
      <c r="G17" s="118"/>
      <c r="H17" s="107"/>
    </row>
    <row r="18" spans="1:8" ht="12.75">
      <c r="A18" s="9"/>
      <c r="B18" s="108"/>
      <c r="C18" s="108"/>
      <c r="D18" s="108"/>
      <c r="E18" s="108"/>
      <c r="F18" s="117"/>
      <c r="G18" s="118"/>
      <c r="H18" s="107"/>
    </row>
    <row r="19" spans="1:8" ht="12.75">
      <c r="A19" s="9"/>
      <c r="B19" s="108"/>
      <c r="C19" s="108"/>
      <c r="D19" s="108"/>
      <c r="E19" s="108"/>
      <c r="F19" s="117"/>
      <c r="G19" s="118"/>
      <c r="H19" s="107"/>
    </row>
    <row r="20" spans="1:8" ht="12.75">
      <c r="A20" s="9"/>
      <c r="B20" s="108"/>
      <c r="C20" s="108"/>
      <c r="D20" s="108"/>
      <c r="E20" s="108"/>
      <c r="F20" s="117"/>
      <c r="G20" s="118"/>
      <c r="H20" s="107"/>
    </row>
    <row r="21" spans="1:8" ht="12.75">
      <c r="A21" s="9"/>
      <c r="B21" s="108"/>
      <c r="C21" s="108"/>
      <c r="D21" s="108"/>
      <c r="E21" s="108"/>
      <c r="F21" s="117"/>
      <c r="G21" s="118"/>
      <c r="H21" s="107"/>
    </row>
    <row r="22" spans="1:8" ht="12.75">
      <c r="A22" s="9"/>
      <c r="B22" s="108"/>
      <c r="C22" s="108"/>
      <c r="D22" s="108"/>
      <c r="E22" s="108"/>
      <c r="F22" s="117"/>
      <c r="G22" s="118"/>
      <c r="H22" s="107"/>
    </row>
    <row r="23" spans="1:8" ht="12.75">
      <c r="A23" s="9"/>
      <c r="B23" s="108"/>
      <c r="C23" s="108"/>
      <c r="D23" s="108"/>
      <c r="E23" s="108"/>
      <c r="F23" s="117"/>
      <c r="G23" s="118"/>
      <c r="H23" s="107"/>
    </row>
    <row r="24" spans="1:8" ht="12.75">
      <c r="A24" s="9"/>
      <c r="B24" s="108"/>
      <c r="C24" s="108"/>
      <c r="D24" s="108"/>
      <c r="E24" s="108"/>
      <c r="F24" s="117"/>
      <c r="G24" s="118"/>
      <c r="H24" s="107"/>
    </row>
    <row r="25" spans="1:8" ht="12.75">
      <c r="A25" s="9"/>
      <c r="B25" s="108"/>
      <c r="C25" s="108"/>
      <c r="D25" s="108"/>
      <c r="E25" s="108"/>
      <c r="F25" s="117"/>
      <c r="G25" s="118"/>
      <c r="H25" s="107"/>
    </row>
    <row r="26" spans="1:8" ht="12.75">
      <c r="A26" s="9"/>
      <c r="B26" s="108"/>
      <c r="C26" s="108"/>
      <c r="D26" s="108"/>
      <c r="E26" s="108"/>
      <c r="F26" s="117"/>
      <c r="G26" s="118"/>
      <c r="H26" s="107"/>
    </row>
    <row r="27" spans="1:8" ht="12.75">
      <c r="A27" s="9"/>
      <c r="B27" s="108"/>
      <c r="C27" s="108"/>
      <c r="D27" s="108"/>
      <c r="E27" s="108"/>
      <c r="F27" s="117"/>
      <c r="G27" s="118"/>
      <c r="H27" s="107"/>
    </row>
    <row r="28" spans="1:8" ht="12.75">
      <c r="A28" s="9"/>
      <c r="B28" s="108"/>
      <c r="C28" s="108"/>
      <c r="D28" s="108"/>
      <c r="E28" s="108"/>
      <c r="F28" s="117"/>
      <c r="G28" s="118"/>
      <c r="H28" s="107"/>
    </row>
    <row r="29" spans="1:8" ht="12.75">
      <c r="A29" s="9"/>
      <c r="B29" s="108"/>
      <c r="C29" s="108"/>
      <c r="D29" s="108"/>
      <c r="E29" s="108"/>
      <c r="F29" s="117"/>
      <c r="G29" s="118"/>
      <c r="H29" s="107"/>
    </row>
    <row r="30" spans="1:8" ht="12.75">
      <c r="A30" s="9"/>
      <c r="B30" s="108"/>
      <c r="C30" s="108"/>
      <c r="D30" s="108"/>
      <c r="E30" s="108"/>
      <c r="F30" s="117"/>
      <c r="G30" s="118"/>
      <c r="H30" s="107"/>
    </row>
    <row r="31" spans="1:8" ht="12.75">
      <c r="A31" s="9"/>
      <c r="B31" s="108"/>
      <c r="C31" s="108"/>
      <c r="D31" s="108"/>
      <c r="E31" s="108"/>
      <c r="F31" s="117"/>
      <c r="G31" s="118"/>
      <c r="H31" s="107"/>
    </row>
    <row r="32" spans="1:8" ht="12.75">
      <c r="A32" s="9"/>
      <c r="B32" s="108"/>
      <c r="C32" s="108"/>
      <c r="D32" s="108"/>
      <c r="E32" s="108"/>
      <c r="F32" s="117"/>
      <c r="G32" s="118"/>
      <c r="H32" s="107"/>
    </row>
    <row r="33" spans="1:8" ht="12.75">
      <c r="A33" s="9"/>
      <c r="B33" s="108"/>
      <c r="C33" s="108"/>
      <c r="D33" s="108"/>
      <c r="E33" s="108"/>
      <c r="F33" s="117"/>
      <c r="G33" s="118"/>
      <c r="H33" s="107"/>
    </row>
    <row r="34" spans="1:8" ht="12.75">
      <c r="A34" s="9"/>
      <c r="B34" s="108"/>
      <c r="C34" s="108"/>
      <c r="D34" s="108"/>
      <c r="E34" s="108"/>
      <c r="F34" s="117"/>
      <c r="G34" s="118"/>
      <c r="H34" s="107"/>
    </row>
    <row r="35" spans="1:8" ht="12.75">
      <c r="A35" s="9"/>
      <c r="B35" s="108"/>
      <c r="C35" s="108"/>
      <c r="D35" s="108"/>
      <c r="E35" s="108"/>
      <c r="F35" s="117"/>
      <c r="G35" s="118"/>
      <c r="H35" s="107"/>
    </row>
    <row r="36" spans="1:8" ht="12.75">
      <c r="A36" s="9"/>
      <c r="B36" s="108"/>
      <c r="C36" s="108"/>
      <c r="D36" s="108"/>
      <c r="E36" s="108"/>
      <c r="F36" s="117"/>
      <c r="G36" s="118"/>
      <c r="H36" s="107"/>
    </row>
    <row r="37" spans="1:8" ht="12.75">
      <c r="A37" s="9"/>
      <c r="B37" s="108"/>
      <c r="C37" s="108"/>
      <c r="D37" s="108"/>
      <c r="E37" s="108"/>
      <c r="F37" s="117"/>
      <c r="G37" s="118"/>
      <c r="H37" s="107"/>
    </row>
    <row r="38" spans="1:8" ht="12.75">
      <c r="A38" s="9"/>
      <c r="B38" s="108"/>
      <c r="C38" s="108"/>
      <c r="D38" s="108"/>
      <c r="E38" s="108"/>
      <c r="F38" s="117"/>
      <c r="G38" s="118"/>
      <c r="H38" s="107"/>
    </row>
    <row r="39" spans="1:8" ht="12.75">
      <c r="A39" s="9"/>
      <c r="B39" s="108"/>
      <c r="C39" s="108"/>
      <c r="D39" s="108"/>
      <c r="E39" s="108"/>
      <c r="F39" s="117"/>
      <c r="G39" s="118"/>
      <c r="H39" s="107"/>
    </row>
    <row r="40" spans="1:8" ht="12.75">
      <c r="A40" s="9"/>
      <c r="B40" s="108"/>
      <c r="C40" s="108"/>
      <c r="D40" s="108"/>
      <c r="E40" s="108"/>
      <c r="F40" s="117"/>
      <c r="G40" s="118"/>
      <c r="H40" s="107"/>
    </row>
    <row r="41" spans="1:8" ht="12.75">
      <c r="A41" s="9"/>
      <c r="B41" s="108"/>
      <c r="C41" s="108"/>
      <c r="D41" s="108"/>
      <c r="E41" s="108"/>
      <c r="F41" s="117"/>
      <c r="G41" s="118"/>
      <c r="H41" s="107"/>
    </row>
    <row r="42" spans="1:8" ht="12.75">
      <c r="A42" s="9"/>
      <c r="B42" s="108"/>
      <c r="C42" s="108"/>
      <c r="D42" s="108"/>
      <c r="E42" s="108"/>
      <c r="F42" s="117"/>
      <c r="G42" s="118"/>
      <c r="H42" s="107"/>
    </row>
    <row r="43" spans="1:8" ht="12.75">
      <c r="A43" s="9"/>
      <c r="B43" s="108"/>
      <c r="C43" s="108"/>
      <c r="D43" s="108"/>
      <c r="E43" s="108"/>
      <c r="F43" s="117"/>
      <c r="G43" s="118"/>
      <c r="H43" s="107"/>
    </row>
    <row r="44" spans="1:8" ht="12.75">
      <c r="A44" s="9"/>
      <c r="B44" s="108"/>
      <c r="C44" s="108"/>
      <c r="D44" s="108"/>
      <c r="E44" s="108"/>
      <c r="F44" s="117"/>
      <c r="G44" s="118"/>
      <c r="H44" s="107"/>
    </row>
    <row r="45" spans="1:8" ht="12.75">
      <c r="A45" s="9"/>
      <c r="B45" s="108"/>
      <c r="C45" s="108"/>
      <c r="D45" s="108"/>
      <c r="E45" s="108"/>
      <c r="F45" s="117"/>
      <c r="G45" s="118"/>
      <c r="H45" s="107"/>
    </row>
    <row r="46" spans="1:8" ht="12.75">
      <c r="A46" s="9"/>
      <c r="B46" s="108"/>
      <c r="C46" s="108"/>
      <c r="D46" s="108"/>
      <c r="E46" s="108"/>
      <c r="F46" s="117"/>
      <c r="G46" s="118"/>
      <c r="H46" s="107"/>
    </row>
    <row r="47" spans="1:8" ht="12.75">
      <c r="A47" s="9"/>
      <c r="B47" s="108"/>
      <c r="C47" s="108"/>
      <c r="D47" s="108"/>
      <c r="E47" s="108"/>
      <c r="F47" s="117"/>
      <c r="G47" s="118"/>
      <c r="H47" s="107"/>
    </row>
    <row r="48" spans="1:8" ht="12.75">
      <c r="A48" s="9"/>
      <c r="B48" s="108"/>
      <c r="C48" s="108"/>
      <c r="D48" s="108"/>
      <c r="E48" s="108"/>
      <c r="F48" s="117"/>
      <c r="G48" s="118"/>
      <c r="H48" s="107"/>
    </row>
    <row r="49" spans="1:8" ht="12.75">
      <c r="A49" s="9"/>
      <c r="B49" s="108"/>
      <c r="C49" s="108"/>
      <c r="D49" s="108"/>
      <c r="E49" s="108"/>
      <c r="F49" s="117"/>
      <c r="G49" s="118"/>
      <c r="H49" s="107"/>
    </row>
    <row r="50" spans="1:8" ht="12.75">
      <c r="A50" s="9"/>
      <c r="B50" s="108"/>
      <c r="C50" s="108"/>
      <c r="D50" s="108"/>
      <c r="E50" s="108"/>
      <c r="F50" s="117"/>
      <c r="G50" s="118"/>
      <c r="H50" s="107"/>
    </row>
    <row r="51" spans="1:8" ht="12.75">
      <c r="A51" s="9"/>
      <c r="B51" s="108"/>
      <c r="C51" s="108"/>
      <c r="D51" s="108"/>
      <c r="E51" s="108"/>
      <c r="F51" s="117"/>
      <c r="G51" s="118"/>
      <c r="H51" s="107"/>
    </row>
    <row r="52" spans="1:8" ht="12.75">
      <c r="A52" s="9"/>
      <c r="B52" s="108"/>
      <c r="C52" s="108"/>
      <c r="D52" s="108"/>
      <c r="E52" s="108"/>
      <c r="F52" s="117"/>
      <c r="G52" s="118"/>
      <c r="H52" s="107"/>
    </row>
    <row r="53" spans="1:8" ht="12.75">
      <c r="A53" s="9"/>
      <c r="B53" s="108"/>
      <c r="C53" s="108"/>
      <c r="D53" s="108"/>
      <c r="E53" s="108"/>
      <c r="F53" s="117"/>
      <c r="G53" s="118"/>
      <c r="H53" s="107"/>
    </row>
    <row r="54" spans="1:8" ht="12.75">
      <c r="A54" s="9"/>
      <c r="B54" s="108"/>
      <c r="C54" s="108"/>
      <c r="D54" s="108"/>
      <c r="E54" s="108"/>
      <c r="F54" s="117"/>
      <c r="G54" s="118"/>
      <c r="H54" s="107"/>
    </row>
    <row r="55" spans="1:8" ht="12.75">
      <c r="A55" s="9"/>
      <c r="B55" s="108"/>
      <c r="C55" s="108"/>
      <c r="D55" s="108"/>
      <c r="E55" s="108"/>
      <c r="F55" s="117"/>
      <c r="G55" s="118"/>
      <c r="H55" s="107"/>
    </row>
    <row r="56" spans="1:8" ht="12.75">
      <c r="A56" s="9"/>
      <c r="B56" s="108"/>
      <c r="C56" s="108"/>
      <c r="D56" s="108"/>
      <c r="E56" s="108"/>
      <c r="F56" s="117"/>
      <c r="G56" s="118"/>
      <c r="H56" s="107"/>
    </row>
    <row r="57" spans="1:8" ht="12.75">
      <c r="A57" s="9"/>
      <c r="B57" s="108"/>
      <c r="C57" s="108"/>
      <c r="D57" s="108"/>
      <c r="E57" s="108"/>
      <c r="F57" s="117"/>
      <c r="G57" s="118"/>
      <c r="H57" s="107"/>
    </row>
    <row r="58" spans="1:8" ht="12.75">
      <c r="A58" s="9"/>
      <c r="B58" s="108"/>
      <c r="C58" s="108"/>
      <c r="D58" s="108"/>
      <c r="E58" s="108"/>
      <c r="F58" s="117"/>
      <c r="G58" s="118"/>
      <c r="H58" s="107"/>
    </row>
    <row r="59" spans="1:8" ht="12.75">
      <c r="A59" s="9"/>
      <c r="B59" s="108"/>
      <c r="C59" s="108"/>
      <c r="D59" s="108"/>
      <c r="E59" s="108"/>
      <c r="F59" s="117"/>
      <c r="G59" s="118"/>
      <c r="H59" s="107"/>
    </row>
    <row r="60" spans="1:8" ht="12.75">
      <c r="A60" s="9"/>
      <c r="B60" s="108"/>
      <c r="C60" s="108"/>
      <c r="D60" s="108"/>
      <c r="E60" s="108"/>
      <c r="F60" s="117"/>
      <c r="G60" s="118"/>
      <c r="H60" s="107"/>
    </row>
    <row r="61" spans="1:8" ht="12.75">
      <c r="A61" s="9"/>
      <c r="B61" s="108"/>
      <c r="C61" s="108"/>
      <c r="D61" s="108"/>
      <c r="E61" s="108"/>
      <c r="F61" s="117"/>
      <c r="G61" s="118"/>
      <c r="H61" s="107"/>
    </row>
    <row r="62" spans="1:8" ht="12.75">
      <c r="A62" s="9"/>
      <c r="B62" s="108"/>
      <c r="C62" s="108"/>
      <c r="D62" s="108"/>
      <c r="E62" s="108"/>
      <c r="F62" s="117"/>
      <c r="G62" s="118"/>
      <c r="H62" s="107"/>
    </row>
    <row r="63" spans="1:8" ht="12.75">
      <c r="A63" s="9"/>
      <c r="B63" s="108"/>
      <c r="C63" s="108"/>
      <c r="D63" s="108"/>
      <c r="E63" s="108"/>
      <c r="F63" s="117"/>
      <c r="G63" s="118"/>
      <c r="H63" s="107">
        <f>IF(A63="","",VLOOKUP(A63,Startlist!B:E,3,FALSE)&amp;" / "&amp;VLOOKUP(A63,Startlist!B:E,3,FALSE))</f>
      </c>
    </row>
    <row r="64" spans="1:8" ht="12.75">
      <c r="A64" s="9"/>
      <c r="B64" s="108"/>
      <c r="C64" s="108"/>
      <c r="D64" s="108"/>
      <c r="E64" s="108"/>
      <c r="F64" s="117"/>
      <c r="G64" s="118"/>
      <c r="H64" s="107">
        <f>IF(A64="","",VLOOKUP(A64,Startlist!B:E,3,FALSE)&amp;" / "&amp;VLOOKUP(A64,Startlist!B:E,3,FALSE))</f>
      </c>
    </row>
    <row r="65" spans="1:8" ht="12.75">
      <c r="A65" s="9"/>
      <c r="B65" s="108"/>
      <c r="C65" s="108"/>
      <c r="D65" s="108"/>
      <c r="E65" s="108"/>
      <c r="F65" s="117"/>
      <c r="G65" s="118"/>
      <c r="H65" s="107">
        <f>IF(A65="","",VLOOKUP(A65,Startlist!B:E,3,FALSE)&amp;" / "&amp;VLOOKUP(A65,Startlist!B:E,3,FALSE))</f>
      </c>
    </row>
    <row r="66" spans="1:8" ht="12.75">
      <c r="A66" s="9"/>
      <c r="B66" s="108"/>
      <c r="C66" s="108"/>
      <c r="D66" s="108"/>
      <c r="E66" s="108"/>
      <c r="F66" s="117"/>
      <c r="G66" s="118"/>
      <c r="H66" s="107">
        <f>IF(A66="","",VLOOKUP(A66,Startlist!B:E,3,FALSE)&amp;" / "&amp;VLOOKUP(A66,Startlist!B:E,3,FALSE))</f>
      </c>
    </row>
    <row r="67" spans="1:8" ht="12.75">
      <c r="A67" s="9"/>
      <c r="B67" s="108"/>
      <c r="C67" s="108"/>
      <c r="D67" s="108"/>
      <c r="E67" s="108"/>
      <c r="F67" s="117"/>
      <c r="G67" s="118"/>
      <c r="H67" s="107">
        <f>IF(A67="","",VLOOKUP(A67,Startlist!B:E,3,FALSE)&amp;" / "&amp;VLOOKUP(A67,Startlist!B:E,3,FALSE))</f>
      </c>
    </row>
    <row r="68" spans="1:8" ht="12.75">
      <c r="A68" s="9"/>
      <c r="B68" s="108"/>
      <c r="C68" s="108"/>
      <c r="D68" s="108"/>
      <c r="E68" s="108"/>
      <c r="F68" s="117"/>
      <c r="G68" s="118"/>
      <c r="H68" s="107">
        <f>IF(A68="","",VLOOKUP(A68,Startlist!B:E,3,FALSE)&amp;" / "&amp;VLOOKUP(A68,Startlist!B:E,3,FALSE))</f>
      </c>
    </row>
    <row r="69" spans="1:8" ht="12.75">
      <c r="A69" s="9"/>
      <c r="B69" s="108"/>
      <c r="C69" s="108"/>
      <c r="D69" s="108"/>
      <c r="E69" s="108"/>
      <c r="F69" s="117"/>
      <c r="G69" s="118"/>
      <c r="H69" s="107">
        <f>IF(A69="","",VLOOKUP(A69,Startlist!B:E,3,FALSE)&amp;" / "&amp;VLOOKUP(A69,Startlist!B:E,3,FALSE))</f>
      </c>
    </row>
    <row r="70" spans="1:8" ht="12.75">
      <c r="A70" s="9"/>
      <c r="B70" s="108"/>
      <c r="C70" s="108"/>
      <c r="D70" s="108"/>
      <c r="E70" s="108"/>
      <c r="F70" s="117"/>
      <c r="G70" s="118"/>
      <c r="H70" s="107">
        <f>IF(A70="","",VLOOKUP(A70,Startlist!B:E,3,FALSE)&amp;" / "&amp;VLOOKUP(A70,Startlist!B:E,3,FALSE))</f>
      </c>
    </row>
    <row r="71" spans="1:8" ht="12.75">
      <c r="A71" s="9"/>
      <c r="B71" s="108"/>
      <c r="C71" s="108"/>
      <c r="D71" s="108"/>
      <c r="E71" s="108"/>
      <c r="F71" s="117"/>
      <c r="G71" s="118"/>
      <c r="H71" s="107">
        <f>IF(A71="","",VLOOKUP(A71,Startlist!B:E,3,FALSE)&amp;" / "&amp;VLOOKUP(A71,Startlist!B:E,3,FALSE))</f>
      </c>
    </row>
    <row r="72" spans="1:8" ht="12.75">
      <c r="A72" s="9"/>
      <c r="B72" s="108"/>
      <c r="C72" s="108"/>
      <c r="D72" s="108"/>
      <c r="E72" s="108"/>
      <c r="F72" s="117"/>
      <c r="G72" s="118"/>
      <c r="H72" s="107">
        <f>IF(A72="","",VLOOKUP(A72,Startlist!B:E,3,FALSE)&amp;" / "&amp;VLOOKUP(A72,Startlist!B:E,3,FALSE))</f>
      </c>
    </row>
    <row r="73" spans="1:8" ht="12.75">
      <c r="A73" s="9"/>
      <c r="B73" s="108"/>
      <c r="C73" s="108"/>
      <c r="D73" s="108"/>
      <c r="E73" s="108"/>
      <c r="F73" s="117"/>
      <c r="G73" s="118"/>
      <c r="H73" s="107">
        <f>IF(A73="","",VLOOKUP(A73,Startlist!B:E,3,FALSE)&amp;" / "&amp;VLOOKUP(A73,Startlist!B:E,3,FALSE))</f>
      </c>
    </row>
    <row r="74" spans="1:8" ht="12.75">
      <c r="A74" s="9"/>
      <c r="B74" s="108"/>
      <c r="C74" s="108"/>
      <c r="D74" s="108"/>
      <c r="E74" s="108"/>
      <c r="F74" s="117"/>
      <c r="G74" s="118"/>
      <c r="H74" s="107">
        <f>IF(A74="","",VLOOKUP(A74,Startlist!B:E,3,FALSE)&amp;" / "&amp;VLOOKUP(A74,Startlist!B:E,3,FALSE))</f>
      </c>
    </row>
    <row r="75" spans="1:8" ht="12.75">
      <c r="A75" s="9"/>
      <c r="B75" s="108"/>
      <c r="C75" s="108"/>
      <c r="D75" s="108"/>
      <c r="E75" s="108"/>
      <c r="F75" s="117"/>
      <c r="G75" s="118"/>
      <c r="H75" s="107">
        <f>IF(A75="","",VLOOKUP(A75,Startlist!B:E,3,FALSE)&amp;" / "&amp;VLOOKUP(A75,Startlist!B:E,3,FALSE))</f>
      </c>
    </row>
    <row r="76" spans="1:8" ht="12.75">
      <c r="A76" s="9"/>
      <c r="B76" s="108"/>
      <c r="C76" s="108"/>
      <c r="D76" s="108"/>
      <c r="E76" s="108"/>
      <c r="F76" s="117"/>
      <c r="G76" s="118"/>
      <c r="H76" s="107">
        <f>IF(A76="","",VLOOKUP(A76,Startlist!B:E,3,FALSE)&amp;" / "&amp;VLOOKUP(A76,Startlist!B:E,3,FALSE))</f>
      </c>
    </row>
    <row r="77" spans="1:8" ht="12.75">
      <c r="A77" s="9"/>
      <c r="B77" s="108"/>
      <c r="C77" s="108"/>
      <c r="D77" s="108"/>
      <c r="E77" s="108"/>
      <c r="F77" s="117"/>
      <c r="G77" s="118"/>
      <c r="H77" s="107">
        <f>IF(A77="","",VLOOKUP(A77,Startlist!B:E,3,FALSE)&amp;" / "&amp;VLOOKUP(A77,Startlist!B:E,3,FALSE))</f>
      </c>
    </row>
    <row r="78" spans="1:8" ht="12.75">
      <c r="A78" s="9"/>
      <c r="B78" s="108"/>
      <c r="C78" s="108"/>
      <c r="D78" s="108"/>
      <c r="E78" s="108"/>
      <c r="F78" s="117"/>
      <c r="G78" s="118"/>
      <c r="H78" s="107">
        <f>IF(A78="","",VLOOKUP(A78,Startlist!B:E,3,FALSE)&amp;" / "&amp;VLOOKUP(A78,Startlist!B:E,3,FALSE))</f>
      </c>
    </row>
    <row r="79" spans="1:8" ht="12.75">
      <c r="A79" s="9"/>
      <c r="B79" s="108"/>
      <c r="C79" s="108"/>
      <c r="D79" s="108"/>
      <c r="E79" s="108"/>
      <c r="F79" s="117"/>
      <c r="G79" s="118"/>
      <c r="H79" s="107">
        <f>IF(A79="","",VLOOKUP(A79,Startlist!B:E,3,FALSE)&amp;" / "&amp;VLOOKUP(A79,Startlist!B:E,3,FALSE))</f>
      </c>
    </row>
    <row r="80" spans="1:8" ht="12.75">
      <c r="A80" s="9"/>
      <c r="B80" s="108"/>
      <c r="C80" s="108"/>
      <c r="D80" s="108"/>
      <c r="E80" s="108"/>
      <c r="F80" s="117"/>
      <c r="G80" s="118"/>
      <c r="H80" s="107">
        <f>IF(A80="","",VLOOKUP(A80,Startlist!B:E,3,FALSE)&amp;" / "&amp;VLOOKUP(A80,Startlist!B:E,3,FALSE))</f>
      </c>
    </row>
    <row r="81" spans="1:8" ht="12.75">
      <c r="A81" s="9"/>
      <c r="B81" s="108"/>
      <c r="C81" s="108"/>
      <c r="D81" s="108"/>
      <c r="E81" s="108"/>
      <c r="F81" s="117"/>
      <c r="G81" s="118"/>
      <c r="H81" s="107">
        <f>IF(A81="","",VLOOKUP(A81,Startlist!B:E,3,FALSE)&amp;" / "&amp;VLOOKUP(A81,Startlist!B:E,3,FALSE))</f>
      </c>
    </row>
    <row r="82" spans="1:8" ht="12.75">
      <c r="A82" s="9"/>
      <c r="B82" s="108"/>
      <c r="C82" s="108"/>
      <c r="D82" s="108"/>
      <c r="E82" s="108"/>
      <c r="F82" s="117"/>
      <c r="G82" s="118"/>
      <c r="H82" s="107">
        <f>IF(A82="","",VLOOKUP(A82,Startlist!B:E,3,FALSE)&amp;" / "&amp;VLOOKUP(A82,Startlist!B:E,3,FALSE))</f>
      </c>
    </row>
    <row r="83" spans="1:8" ht="12.75">
      <c r="A83" s="9"/>
      <c r="B83" s="108"/>
      <c r="C83" s="108"/>
      <c r="D83" s="108"/>
      <c r="E83" s="108"/>
      <c r="F83" s="117"/>
      <c r="G83" s="118"/>
      <c r="H83" s="107">
        <f>IF(A83="","",VLOOKUP(A83,Startlist!B:E,3,FALSE)&amp;" / "&amp;VLOOKUP(A83,Startlist!B:E,3,FALSE))</f>
      </c>
    </row>
    <row r="84" spans="1:8" ht="12.75">
      <c r="A84" s="9"/>
      <c r="B84" s="108"/>
      <c r="C84" s="108"/>
      <c r="D84" s="108"/>
      <c r="E84" s="108"/>
      <c r="F84" s="117"/>
      <c r="G84" s="118"/>
      <c r="H84" s="107">
        <f>IF(A84="","",VLOOKUP(A84,Startlist!B:E,3,FALSE)&amp;" / "&amp;VLOOKUP(A84,Startlist!B:E,3,FALSE))</f>
      </c>
    </row>
    <row r="85" spans="1:8" ht="12.75">
      <c r="A85" s="9"/>
      <c r="B85" s="108"/>
      <c r="C85" s="108"/>
      <c r="D85" s="108"/>
      <c r="E85" s="108"/>
      <c r="F85" s="117"/>
      <c r="G85" s="118"/>
      <c r="H85" s="107">
        <f>IF(A85="","",VLOOKUP(A85,Startlist!B:E,3,FALSE)&amp;" / "&amp;VLOOKUP(A85,Startlist!B:E,3,FALSE))</f>
      </c>
    </row>
    <row r="86" spans="1:8" ht="12.75">
      <c r="A86" s="9"/>
      <c r="B86" s="108"/>
      <c r="C86" s="108"/>
      <c r="D86" s="108"/>
      <c r="E86" s="108"/>
      <c r="F86" s="117"/>
      <c r="G86" s="118"/>
      <c r="H86" s="107">
        <f>IF(A86="","",VLOOKUP(A86,Startlist!B:E,3,FALSE)&amp;" / "&amp;VLOOKUP(A86,Startlist!B:E,3,FALSE))</f>
      </c>
    </row>
    <row r="87" spans="1:8" ht="12.75">
      <c r="A87" s="9"/>
      <c r="B87" s="108"/>
      <c r="C87" s="108"/>
      <c r="D87" s="108"/>
      <c r="E87" s="108"/>
      <c r="F87" s="117"/>
      <c r="G87" s="118"/>
      <c r="H87" s="107">
        <f>IF(A87="","",VLOOKUP(A87,Startlist!B:E,3,FALSE)&amp;" / "&amp;VLOOKUP(A87,Startlist!B:E,3,FALSE))</f>
      </c>
    </row>
    <row r="88" spans="1:8" ht="12.75">
      <c r="A88" s="9"/>
      <c r="B88" s="108"/>
      <c r="C88" s="108"/>
      <c r="D88" s="108"/>
      <c r="E88" s="108"/>
      <c r="F88" s="117"/>
      <c r="G88" s="118"/>
      <c r="H88" s="107">
        <f>IF(A88="","",VLOOKUP(A88,Startlist!B:E,3,FALSE)&amp;" / "&amp;VLOOKUP(A88,Startlist!B:E,3,FALSE))</f>
      </c>
    </row>
    <row r="89" spans="1:8" ht="12.75">
      <c r="A89" s="9"/>
      <c r="B89" s="108"/>
      <c r="C89" s="108"/>
      <c r="D89" s="108"/>
      <c r="E89" s="108"/>
      <c r="F89" s="117"/>
      <c r="G89" s="118"/>
      <c r="H89" s="107">
        <f>IF(A89="","",VLOOKUP(A89,Startlist!B:E,3,FALSE)&amp;" / "&amp;VLOOKUP(A89,Startlist!B:E,3,FALSE))</f>
      </c>
    </row>
    <row r="90" spans="1:8" ht="12.75">
      <c r="A90" s="9"/>
      <c r="B90" s="108"/>
      <c r="C90" s="108"/>
      <c r="D90" s="108"/>
      <c r="E90" s="108"/>
      <c r="F90" s="117"/>
      <c r="G90" s="118"/>
      <c r="H90" s="107">
        <f>IF(A90="","",VLOOKUP(A90,Startlist!B:E,3,FALSE)&amp;" / "&amp;VLOOKUP(A90,Startlist!B:E,3,FALSE))</f>
      </c>
    </row>
    <row r="91" spans="1:8" ht="12.75">
      <c r="A91" s="9"/>
      <c r="B91" s="108"/>
      <c r="C91" s="108"/>
      <c r="D91" s="108"/>
      <c r="E91" s="108"/>
      <c r="F91" s="117"/>
      <c r="G91" s="118"/>
      <c r="H91" s="107">
        <f>IF(A91="","",VLOOKUP(A91,Startlist!B:E,3,FALSE)&amp;" / "&amp;VLOOKUP(A91,Startlist!B:E,3,FALSE))</f>
      </c>
    </row>
    <row r="92" spans="1:8" ht="12.75">
      <c r="A92" s="9"/>
      <c r="B92" s="108"/>
      <c r="C92" s="108"/>
      <c r="D92" s="108"/>
      <c r="E92" s="108"/>
      <c r="F92" s="117"/>
      <c r="G92" s="118"/>
      <c r="H92" s="107">
        <f>IF(A92="","",VLOOKUP(A92,Startlist!B:E,3,FALSE)&amp;" / "&amp;VLOOKUP(A92,Startlist!B:E,3,FALSE))</f>
      </c>
    </row>
    <row r="93" spans="1:8" ht="12.75">
      <c r="A93" s="9"/>
      <c r="B93" s="108"/>
      <c r="C93" s="108"/>
      <c r="D93" s="108"/>
      <c r="E93" s="108"/>
      <c r="F93" s="117"/>
      <c r="G93" s="118"/>
      <c r="H93" s="107">
        <f>IF(A93="","",VLOOKUP(A93,Startlist!B:E,3,FALSE)&amp;" / "&amp;VLOOKUP(A93,Startlist!B:E,3,FALSE))</f>
      </c>
    </row>
    <row r="94" spans="1:8" ht="12.75">
      <c r="A94" s="9"/>
      <c r="B94" s="108"/>
      <c r="C94" s="108"/>
      <c r="D94" s="108"/>
      <c r="E94" s="108"/>
      <c r="F94" s="117"/>
      <c r="G94" s="118"/>
      <c r="H94" s="107">
        <f>IF(A94="","",VLOOKUP(A94,Startlist!B:E,3,FALSE)&amp;" / "&amp;VLOOKUP(A94,Startlist!B:E,3,FALSE))</f>
      </c>
    </row>
    <row r="95" spans="1:8" ht="12.75">
      <c r="A95" s="9"/>
      <c r="B95" s="108"/>
      <c r="C95" s="108"/>
      <c r="D95" s="108"/>
      <c r="E95" s="108"/>
      <c r="F95" s="117"/>
      <c r="G95" s="118"/>
      <c r="H95" s="107">
        <f>IF(A95="","",VLOOKUP(A95,Startlist!B:E,3,FALSE)&amp;" / "&amp;VLOOKUP(A95,Startlist!B:E,3,FALSE))</f>
      </c>
    </row>
    <row r="96" spans="1:8" ht="12.75">
      <c r="A96" s="9"/>
      <c r="B96" s="108"/>
      <c r="C96" s="108"/>
      <c r="D96" s="108"/>
      <c r="E96" s="108"/>
      <c r="F96" s="117"/>
      <c r="G96" s="118"/>
      <c r="H96" s="107">
        <f>IF(A96="","",VLOOKUP(A96,Startlist!B:E,3,FALSE)&amp;" / "&amp;VLOOKUP(A96,Startlist!B:E,3,FALSE))</f>
      </c>
    </row>
    <row r="97" spans="1:8" ht="12.75">
      <c r="A97" s="9"/>
      <c r="B97" s="108"/>
      <c r="C97" s="108"/>
      <c r="D97" s="108"/>
      <c r="E97" s="108"/>
      <c r="F97" s="117"/>
      <c r="G97" s="118"/>
      <c r="H97" s="107">
        <f>IF(A97="","",VLOOKUP(A97,Startlist!B:E,3,FALSE)&amp;" / "&amp;VLOOKUP(A97,Startlist!B:E,3,FALSE))</f>
      </c>
    </row>
    <row r="98" spans="1:8" ht="12.75">
      <c r="A98" s="9"/>
      <c r="B98" s="108"/>
      <c r="C98" s="108"/>
      <c r="D98" s="108"/>
      <c r="E98" s="108"/>
      <c r="F98" s="117"/>
      <c r="G98" s="118"/>
      <c r="H98" s="107">
        <f>IF(A98="","",VLOOKUP(A98,Startlist!B:E,3,FALSE)&amp;" / "&amp;VLOOKUP(A98,Startlist!B:E,3,FALSE))</f>
      </c>
    </row>
    <row r="99" spans="1:8" ht="12.75">
      <c r="A99" s="9"/>
      <c r="B99" s="108"/>
      <c r="C99" s="108"/>
      <c r="D99" s="108"/>
      <c r="E99" s="108"/>
      <c r="F99" s="117"/>
      <c r="G99" s="118"/>
      <c r="H99" s="107">
        <f>IF(A99="","",VLOOKUP(A99,Startlist!B:E,3,FALSE)&amp;" / "&amp;VLOOKUP(A99,Startlist!B:E,3,FALSE))</f>
      </c>
    </row>
    <row r="100" spans="1:8" ht="12.75">
      <c r="A100" s="9"/>
      <c r="B100" s="108"/>
      <c r="C100" s="108"/>
      <c r="D100" s="108"/>
      <c r="E100" s="108"/>
      <c r="F100" s="117"/>
      <c r="G100" s="118"/>
      <c r="H100" s="107">
        <f>IF(A100="","",VLOOKUP(A100,Startlist!B:E,3,FALSE)&amp;" / "&amp;VLOOKUP(A100,Startlist!B:E,3,FALSE))</f>
      </c>
    </row>
    <row r="101" spans="1:8" ht="12.75">
      <c r="A101" s="9"/>
      <c r="B101" s="108"/>
      <c r="C101" s="108"/>
      <c r="D101" s="108"/>
      <c r="E101" s="108"/>
      <c r="F101" s="117"/>
      <c r="G101" s="118"/>
      <c r="H101" s="107">
        <f>IF(A101="","",VLOOKUP(A101,Startlist!B:E,3,FALSE)&amp;" / "&amp;VLOOKUP(A101,Startlist!B:E,3,FALSE))</f>
      </c>
    </row>
    <row r="102" spans="1:8" ht="12.75">
      <c r="A102" s="9"/>
      <c r="B102" s="108"/>
      <c r="C102" s="108"/>
      <c r="D102" s="108"/>
      <c r="E102" s="108"/>
      <c r="F102" s="117"/>
      <c r="G102" s="118"/>
      <c r="H102" s="107">
        <f>IF(A102="","",VLOOKUP(A102,Startlist!B:E,3,FALSE)&amp;" / "&amp;VLOOKUP(A102,Startlist!B:E,3,FALSE))</f>
      </c>
    </row>
    <row r="103" spans="1:8" ht="12.75">
      <c r="A103" s="9"/>
      <c r="B103" s="108"/>
      <c r="C103" s="108"/>
      <c r="D103" s="108"/>
      <c r="E103" s="108"/>
      <c r="F103" s="117"/>
      <c r="G103" s="118"/>
      <c r="H103" s="107">
        <f>IF(A103="","",VLOOKUP(A103,Startlist!B:E,3,FALSE)&amp;" / "&amp;VLOOKUP(A103,Startlist!B:E,3,FALSE))</f>
      </c>
    </row>
    <row r="104" spans="1:8" ht="12.75">
      <c r="A104" s="9"/>
      <c r="B104" s="108"/>
      <c r="C104" s="108"/>
      <c r="D104" s="108"/>
      <c r="E104" s="108"/>
      <c r="F104" s="117"/>
      <c r="G104" s="118"/>
      <c r="H104" s="107">
        <f>IF(A104="","",VLOOKUP(A104,Startlist!B:E,3,FALSE)&amp;" / "&amp;VLOOKUP(A104,Startlist!B:E,3,FALSE))</f>
      </c>
    </row>
    <row r="105" spans="1:8" ht="12.75">
      <c r="A105" s="9"/>
      <c r="B105" s="108"/>
      <c r="C105" s="108"/>
      <c r="D105" s="108"/>
      <c r="E105" s="108"/>
      <c r="F105" s="117"/>
      <c r="G105" s="118"/>
      <c r="H105" s="107">
        <f>IF(A105="","",VLOOKUP(A105,Startlist!B:E,3,FALSE)&amp;" / "&amp;VLOOKUP(A105,Startlist!B:E,3,FALSE))</f>
      </c>
    </row>
    <row r="106" spans="1:8" ht="12.75">
      <c r="A106" s="9"/>
      <c r="B106" s="108"/>
      <c r="C106" s="108"/>
      <c r="D106" s="108"/>
      <c r="E106" s="108"/>
      <c r="F106" s="117"/>
      <c r="G106" s="118"/>
      <c r="H106" s="107">
        <f>IF(A106="","",VLOOKUP(A106,Startlist!B:E,3,FALSE)&amp;" / "&amp;VLOOKUP(A106,Startlist!B:E,3,FALSE))</f>
      </c>
    </row>
    <row r="107" spans="1:8" ht="12.75">
      <c r="A107" s="9"/>
      <c r="B107" s="108"/>
      <c r="C107" s="108"/>
      <c r="D107" s="108"/>
      <c r="E107" s="108"/>
      <c r="F107" s="117"/>
      <c r="G107" s="118"/>
      <c r="H107" s="107">
        <f>IF(A107="","",VLOOKUP(A107,Startlist!B:E,3,FALSE)&amp;" / "&amp;VLOOKUP(A107,Startlist!B:E,3,FALSE))</f>
      </c>
    </row>
    <row r="108" spans="1:8" ht="12.75">
      <c r="A108" s="9"/>
      <c r="B108" s="108"/>
      <c r="C108" s="108"/>
      <c r="D108" s="108"/>
      <c r="E108" s="108"/>
      <c r="F108" s="117"/>
      <c r="G108" s="118"/>
      <c r="H108" s="107">
        <f>IF(A108="","",VLOOKUP(A108,Startlist!B:E,3,FALSE)&amp;" / "&amp;VLOOKUP(A108,Startlist!B:E,3,FALSE))</f>
      </c>
    </row>
    <row r="109" spans="1:8" ht="12.75">
      <c r="A109" s="9"/>
      <c r="B109" s="108"/>
      <c r="C109" s="108"/>
      <c r="D109" s="108"/>
      <c r="E109" s="108"/>
      <c r="F109" s="117"/>
      <c r="G109" s="118"/>
      <c r="H109" s="107">
        <f>IF(A109="","",VLOOKUP(A109,Startlist!B:E,3,FALSE)&amp;" / "&amp;VLOOKUP(A109,Startlist!B:E,3,FALSE))</f>
      </c>
    </row>
    <row r="110" spans="1:8" ht="12.75">
      <c r="A110" s="9"/>
      <c r="B110" s="108"/>
      <c r="C110" s="108"/>
      <c r="D110" s="108"/>
      <c r="E110" s="108"/>
      <c r="F110" s="117"/>
      <c r="G110" s="118"/>
      <c r="H110" s="107">
        <f>IF(A110="","",VLOOKUP(A110,Startlist!B:E,3,FALSE)&amp;" / "&amp;VLOOKUP(A110,Startlist!B:E,3,FALSE))</f>
      </c>
    </row>
    <row r="111" spans="1:8" ht="12.75">
      <c r="A111" s="9"/>
      <c r="B111" s="108"/>
      <c r="C111" s="108"/>
      <c r="D111" s="108"/>
      <c r="E111" s="108"/>
      <c r="F111" s="117"/>
      <c r="G111" s="118"/>
      <c r="H111" s="107">
        <f>IF(A111="","",VLOOKUP(A111,Startlist!B:E,3,FALSE)&amp;" / "&amp;VLOOKUP(A111,Startlist!B:E,3,FALSE))</f>
      </c>
    </row>
    <row r="112" spans="1:8" ht="12.75">
      <c r="A112" s="9"/>
      <c r="B112" s="108"/>
      <c r="C112" s="108"/>
      <c r="D112" s="108"/>
      <c r="E112" s="108"/>
      <c r="F112" s="117"/>
      <c r="G112" s="118"/>
      <c r="H112" s="107">
        <f>IF(A112="","",VLOOKUP(A112,Startlist!B:E,3,FALSE)&amp;" / "&amp;VLOOKUP(A112,Startlist!B:E,3,FALSE))</f>
      </c>
    </row>
    <row r="113" spans="1:8" ht="12.75">
      <c r="A113" s="9"/>
      <c r="B113" s="108"/>
      <c r="C113" s="108"/>
      <c r="D113" s="108"/>
      <c r="E113" s="108"/>
      <c r="F113" s="117"/>
      <c r="G113" s="118"/>
      <c r="H113" s="107">
        <f>IF(A113="","",VLOOKUP(A113,Startlist!B:E,3,FALSE)&amp;" / "&amp;VLOOKUP(A113,Startlist!B:E,3,FALSE))</f>
      </c>
    </row>
    <row r="114" spans="1:8" ht="12.75">
      <c r="A114" s="9"/>
      <c r="B114" s="108"/>
      <c r="C114" s="108"/>
      <c r="D114" s="108"/>
      <c r="E114" s="108"/>
      <c r="F114" s="117"/>
      <c r="G114" s="118"/>
      <c r="H114" s="107">
        <f>IF(A114="","",VLOOKUP(A114,Startlist!B:E,3,FALSE)&amp;" / "&amp;VLOOKUP(A114,Startlist!B:E,3,FALSE))</f>
      </c>
    </row>
    <row r="115" spans="1:8" ht="12.75">
      <c r="A115" s="9"/>
      <c r="B115" s="108"/>
      <c r="C115" s="108"/>
      <c r="D115" s="108"/>
      <c r="E115" s="108"/>
      <c r="F115" s="117"/>
      <c r="G115" s="118"/>
      <c r="H115" s="107">
        <f>IF(A115="","",VLOOKUP(A115,Startlist!B:E,3,FALSE)&amp;" / "&amp;VLOOKUP(A115,Startlist!B:E,3,FALSE))</f>
      </c>
    </row>
    <row r="116" spans="1:8" ht="12.75">
      <c r="A116" s="9"/>
      <c r="B116" s="108"/>
      <c r="C116" s="108"/>
      <c r="D116" s="108"/>
      <c r="E116" s="108"/>
      <c r="F116" s="117"/>
      <c r="G116" s="118"/>
      <c r="H116" s="107">
        <f>IF(A116="","",VLOOKUP(A116,Startlist!B:E,3,FALSE)&amp;" / "&amp;VLOOKUP(A116,Startlist!B:E,3,FALSE))</f>
      </c>
    </row>
    <row r="117" spans="1:8" ht="12.75">
      <c r="A117" s="9"/>
      <c r="B117" s="108"/>
      <c r="C117" s="108"/>
      <c r="D117" s="108"/>
      <c r="E117" s="108"/>
      <c r="F117" s="117"/>
      <c r="G117" s="118"/>
      <c r="H117" s="107">
        <f>IF(A117="","",VLOOKUP(A117,Startlist!B:E,3,FALSE)&amp;" / "&amp;VLOOKUP(A117,Startlist!B:E,3,FALSE))</f>
      </c>
    </row>
    <row r="118" spans="1:8" ht="12.75">
      <c r="A118" s="9"/>
      <c r="B118" s="108"/>
      <c r="C118" s="108"/>
      <c r="D118" s="108"/>
      <c r="E118" s="108"/>
      <c r="F118" s="117"/>
      <c r="G118" s="118"/>
      <c r="H118" s="107">
        <f>IF(A118="","",VLOOKUP(A118,Startlist!B:E,3,FALSE)&amp;" / "&amp;VLOOKUP(A118,Startlist!B:E,3,FALSE))</f>
      </c>
    </row>
    <row r="119" spans="1:8" ht="12.75">
      <c r="A119" s="9"/>
      <c r="B119" s="108"/>
      <c r="C119" s="108"/>
      <c r="D119" s="108"/>
      <c r="E119" s="108"/>
      <c r="F119" s="117"/>
      <c r="G119" s="118"/>
      <c r="H119" s="107">
        <f>IF(A119="","",VLOOKUP(A119,Startlist!B:E,3,FALSE)&amp;" / "&amp;VLOOKUP(A119,Startlist!B:E,3,FALSE))</f>
      </c>
    </row>
    <row r="120" spans="1:8" ht="12.75">
      <c r="A120" s="9"/>
      <c r="B120" s="108"/>
      <c r="C120" s="108"/>
      <c r="D120" s="108"/>
      <c r="E120" s="108"/>
      <c r="F120" s="117"/>
      <c r="G120" s="118"/>
      <c r="H120" s="107">
        <f>IF(A120="","",VLOOKUP(A120,Startlist!B:E,3,FALSE)&amp;" / "&amp;VLOOKUP(A120,Startlist!B:E,3,FALSE))</f>
      </c>
    </row>
    <row r="121" spans="1:8" ht="12.75">
      <c r="A121" s="9"/>
      <c r="B121" s="108"/>
      <c r="C121" s="108"/>
      <c r="D121" s="108"/>
      <c r="E121" s="108"/>
      <c r="F121" s="117"/>
      <c r="G121" s="118"/>
      <c r="H121" s="107">
        <f>IF(A121="","",VLOOKUP(A121,Startlist!B:E,3,FALSE)&amp;" / "&amp;VLOOKUP(A121,Startlist!B:E,3,FALSE))</f>
      </c>
    </row>
    <row r="122" spans="1:8" ht="12.75">
      <c r="A122" s="9"/>
      <c r="B122" s="108"/>
      <c r="C122" s="108"/>
      <c r="D122" s="108"/>
      <c r="E122" s="108"/>
      <c r="F122" s="117"/>
      <c r="G122" s="118"/>
      <c r="H122" s="107">
        <f>IF(A122="","",VLOOKUP(A122,Startlist!B:E,3,FALSE)&amp;" / "&amp;VLOOKUP(A122,Startlist!B:E,3,FALSE))</f>
      </c>
    </row>
    <row r="123" spans="1:8" ht="12.75">
      <c r="A123" s="9"/>
      <c r="B123" s="108"/>
      <c r="C123" s="108"/>
      <c r="D123" s="108"/>
      <c r="E123" s="108"/>
      <c r="F123" s="117"/>
      <c r="G123" s="118"/>
      <c r="H123" s="107">
        <f>IF(A123="","",VLOOKUP(A123,Startlist!B:E,3,FALSE)&amp;" / "&amp;VLOOKUP(A123,Startlist!B:E,3,FALSE))</f>
      </c>
    </row>
    <row r="124" spans="1:8" ht="12.75">
      <c r="A124" s="9"/>
      <c r="B124" s="108"/>
      <c r="C124" s="108"/>
      <c r="D124" s="108"/>
      <c r="E124" s="108"/>
      <c r="F124" s="117"/>
      <c r="G124" s="118"/>
      <c r="H124" s="107">
        <f>IF(A124="","",VLOOKUP(A124,Startlist!B:E,3,FALSE)&amp;" / "&amp;VLOOKUP(A124,Startlist!B:E,3,FALSE))</f>
      </c>
    </row>
    <row r="125" spans="1:8" ht="12.75">
      <c r="A125" s="9"/>
      <c r="B125" s="108"/>
      <c r="C125" s="108"/>
      <c r="D125" s="108"/>
      <c r="E125" s="108"/>
      <c r="F125" s="117"/>
      <c r="G125" s="118"/>
      <c r="H125" s="107">
        <f>IF(A125="","",VLOOKUP(A125,Startlist!B:E,3,FALSE)&amp;" / "&amp;VLOOKUP(A125,Startlist!B:E,3,FALSE))</f>
      </c>
    </row>
    <row r="126" spans="1:8" ht="12.75">
      <c r="A126" s="9"/>
      <c r="B126" s="108"/>
      <c r="C126" s="108"/>
      <c r="D126" s="108"/>
      <c r="E126" s="108"/>
      <c r="F126" s="117"/>
      <c r="G126" s="118"/>
      <c r="H126" s="107">
        <f>IF(A126="","",VLOOKUP(A126,Startlist!B:E,3,FALSE)&amp;" / "&amp;VLOOKUP(A126,Startlist!B:E,3,FALSE))</f>
      </c>
    </row>
    <row r="127" spans="1:8" ht="12.75">
      <c r="A127" s="9"/>
      <c r="B127" s="108"/>
      <c r="C127" s="108"/>
      <c r="D127" s="108"/>
      <c r="E127" s="108"/>
      <c r="F127" s="117"/>
      <c r="G127" s="118"/>
      <c r="H127" s="107">
        <f>IF(A127="","",VLOOKUP(A127,Startlist!B:E,3,FALSE)&amp;" / "&amp;VLOOKUP(A127,Startlist!B:E,3,FALSE))</f>
      </c>
    </row>
    <row r="128" spans="1:8" ht="12.75">
      <c r="A128" s="9"/>
      <c r="B128" s="108"/>
      <c r="C128" s="108"/>
      <c r="D128" s="108"/>
      <c r="E128" s="108"/>
      <c r="F128" s="117"/>
      <c r="G128" s="118"/>
      <c r="H128" s="107">
        <f>IF(A128="","",VLOOKUP(A128,Startlist!B:E,3,FALSE)&amp;" / "&amp;VLOOKUP(A128,Startlist!B:E,3,FALSE))</f>
      </c>
    </row>
    <row r="129" spans="1:8" ht="12.75">
      <c r="A129" s="9"/>
      <c r="B129" s="108"/>
      <c r="C129" s="108"/>
      <c r="D129" s="108"/>
      <c r="E129" s="108"/>
      <c r="F129" s="117"/>
      <c r="G129" s="118"/>
      <c r="H129" s="107">
        <f>IF(A129="","",VLOOKUP(A129,Startlist!B:E,3,FALSE)&amp;" / "&amp;VLOOKUP(A129,Startlist!B:E,3,FALSE))</f>
      </c>
    </row>
    <row r="130" spans="1:8" ht="12.75">
      <c r="A130" s="9"/>
      <c r="B130" s="108"/>
      <c r="C130" s="108"/>
      <c r="D130" s="108"/>
      <c r="E130" s="108"/>
      <c r="F130" s="117"/>
      <c r="G130" s="118"/>
      <c r="H130" s="107">
        <f>IF(A130="","",VLOOKUP(A130,Startlist!B:E,3,FALSE)&amp;" / "&amp;VLOOKUP(A130,Startlist!B:E,3,FALSE))</f>
      </c>
    </row>
    <row r="131" spans="1:8" ht="12.75">
      <c r="A131" s="9"/>
      <c r="B131" s="108"/>
      <c r="C131" s="108"/>
      <c r="D131" s="108"/>
      <c r="E131" s="108"/>
      <c r="F131" s="117"/>
      <c r="G131" s="118"/>
      <c r="H131" s="107">
        <f>IF(A131="","",VLOOKUP(A131,Startlist!B:E,3,FALSE)&amp;" / "&amp;VLOOKUP(A131,Startlist!B:E,3,FALSE))</f>
      </c>
    </row>
    <row r="132" spans="1:8" ht="12.75">
      <c r="A132" s="9"/>
      <c r="B132" s="108"/>
      <c r="C132" s="108"/>
      <c r="D132" s="108"/>
      <c r="E132" s="108"/>
      <c r="F132" s="117"/>
      <c r="G132" s="118"/>
      <c r="H132" s="107">
        <f>IF(A132="","",VLOOKUP(A132,Startlist!B:E,3,FALSE)&amp;" / "&amp;VLOOKUP(A132,Startlist!B:E,3,FALSE))</f>
      </c>
    </row>
    <row r="133" spans="1:8" ht="12.75">
      <c r="A133" s="9"/>
      <c r="B133" s="108"/>
      <c r="C133" s="108"/>
      <c r="D133" s="108"/>
      <c r="E133" s="108"/>
      <c r="F133" s="117"/>
      <c r="G133" s="118"/>
      <c r="H133" s="107">
        <f>IF(A133="","",VLOOKUP(A133,Startlist!B:E,3,FALSE)&amp;" / "&amp;VLOOKUP(A133,Startlist!B:E,3,FALSE))</f>
      </c>
    </row>
    <row r="134" spans="1:8" ht="12.75">
      <c r="A134" s="9"/>
      <c r="B134" s="108"/>
      <c r="C134" s="108"/>
      <c r="D134" s="108"/>
      <c r="E134" s="108"/>
      <c r="F134" s="117"/>
      <c r="G134" s="118"/>
      <c r="H134" s="107">
        <f>IF(A134="","",VLOOKUP(A134,Startlist!B:E,3,FALSE)&amp;" / "&amp;VLOOKUP(A134,Startlist!B:E,3,FALSE))</f>
      </c>
    </row>
    <row r="135" spans="1:8" ht="12.75">
      <c r="A135" s="9"/>
      <c r="B135" s="108"/>
      <c r="C135" s="108"/>
      <c r="D135" s="108"/>
      <c r="E135" s="108"/>
      <c r="F135" s="117"/>
      <c r="G135" s="118"/>
      <c r="H135" s="107">
        <f>IF(A135="","",VLOOKUP(A135,Startlist!B:E,3,FALSE)&amp;" / "&amp;VLOOKUP(A135,Startlist!B:E,3,FALSE))</f>
      </c>
    </row>
    <row r="136" spans="1:8" ht="12.75">
      <c r="A136" s="9"/>
      <c r="B136" s="108"/>
      <c r="C136" s="108"/>
      <c r="D136" s="108"/>
      <c r="E136" s="108"/>
      <c r="F136" s="117"/>
      <c r="G136" s="118"/>
      <c r="H136" s="107">
        <f>IF(A136="","",VLOOKUP(A136,Startlist!B:E,3,FALSE)&amp;" / "&amp;VLOOKUP(A136,Startlist!B:E,3,FALSE))</f>
      </c>
    </row>
    <row r="137" spans="1:8" ht="12.75">
      <c r="A137" s="9"/>
      <c r="B137" s="108"/>
      <c r="C137" s="108"/>
      <c r="D137" s="108"/>
      <c r="E137" s="108"/>
      <c r="F137" s="117"/>
      <c r="G137" s="118"/>
      <c r="H137" s="107">
        <f>IF(A137="","",VLOOKUP(A137,Startlist!B:E,3,FALSE)&amp;" / "&amp;VLOOKUP(A137,Startlist!B:E,3,FALSE))</f>
      </c>
    </row>
    <row r="138" spans="1:8" ht="12.75">
      <c r="A138" s="9"/>
      <c r="B138" s="108"/>
      <c r="C138" s="108"/>
      <c r="D138" s="108"/>
      <c r="E138" s="108"/>
      <c r="F138" s="117"/>
      <c r="G138" s="118"/>
      <c r="H138" s="107">
        <f>IF(A138="","",VLOOKUP(A138,Startlist!B:E,3,FALSE)&amp;" / "&amp;VLOOKUP(A138,Startlist!B:E,3,FALSE))</f>
      </c>
    </row>
    <row r="139" spans="1:8" ht="12.75">
      <c r="A139" s="9"/>
      <c r="B139" s="108"/>
      <c r="C139" s="108"/>
      <c r="D139" s="108"/>
      <c r="E139" s="108"/>
      <c r="F139" s="117"/>
      <c r="G139" s="118"/>
      <c r="H139" s="107">
        <f>IF(A139="","",VLOOKUP(A139,Startlist!B:E,3,FALSE)&amp;" / "&amp;VLOOKUP(A139,Startlist!B:E,3,FALSE))</f>
      </c>
    </row>
    <row r="140" spans="1:8" ht="12.75">
      <c r="A140" s="9"/>
      <c r="B140" s="108"/>
      <c r="C140" s="108"/>
      <c r="D140" s="108"/>
      <c r="E140" s="108"/>
      <c r="F140" s="117"/>
      <c r="G140" s="118"/>
      <c r="H140" s="107">
        <f>IF(A140="","",VLOOKUP(A140,Startlist!B:E,3,FALSE)&amp;" / "&amp;VLOOKUP(A140,Startlist!B:E,3,FALSE))</f>
      </c>
    </row>
    <row r="141" spans="1:8" ht="12.75">
      <c r="A141" s="9"/>
      <c r="B141" s="108"/>
      <c r="C141" s="108"/>
      <c r="D141" s="108"/>
      <c r="E141" s="108"/>
      <c r="F141" s="117"/>
      <c r="G141" s="118"/>
      <c r="H141" s="107">
        <f>IF(A141="","",VLOOKUP(A141,Startlist!B:E,3,FALSE)&amp;" / "&amp;VLOOKUP(A141,Startlist!B:E,3,FALSE))</f>
      </c>
    </row>
    <row r="142" spans="1:8" ht="12.75">
      <c r="A142" s="9"/>
      <c r="B142" s="108"/>
      <c r="C142" s="108"/>
      <c r="D142" s="108"/>
      <c r="E142" s="108"/>
      <c r="F142" s="117"/>
      <c r="G142" s="118"/>
      <c r="H142" s="107">
        <f>IF(A142="","",VLOOKUP(A142,Startlist!B:E,3,FALSE)&amp;" / "&amp;VLOOKUP(A142,Startlist!B:E,3,FALSE))</f>
      </c>
    </row>
    <row r="143" spans="1:8" ht="12.75">
      <c r="A143" s="9"/>
      <c r="B143" s="108"/>
      <c r="C143" s="108"/>
      <c r="D143" s="108"/>
      <c r="E143" s="108"/>
      <c r="F143" s="117"/>
      <c r="G143" s="118"/>
      <c r="H143" s="107">
        <f>IF(A143="","",VLOOKUP(A143,Startlist!B:E,3,FALSE)&amp;" / "&amp;VLOOKUP(A143,Startlist!B:E,3,FALSE))</f>
      </c>
    </row>
    <row r="144" spans="1:8" ht="12.75">
      <c r="A144" s="9"/>
      <c r="B144" s="108"/>
      <c r="C144" s="108"/>
      <c r="D144" s="108"/>
      <c r="E144" s="108"/>
      <c r="F144" s="117"/>
      <c r="G144" s="118"/>
      <c r="H144" s="107">
        <f>IF(A144="","",VLOOKUP(A144,Startlist!B:E,3,FALSE)&amp;" / "&amp;VLOOKUP(A144,Startlist!B:E,3,FALSE))</f>
      </c>
    </row>
    <row r="145" spans="1:8" ht="12.75">
      <c r="A145" s="9"/>
      <c r="B145" s="108"/>
      <c r="C145" s="108"/>
      <c r="D145" s="108"/>
      <c r="E145" s="108"/>
      <c r="F145" s="117"/>
      <c r="G145" s="118"/>
      <c r="H145" s="107">
        <f>IF(A145="","",VLOOKUP(A145,Startlist!B:E,3,FALSE)&amp;" / "&amp;VLOOKUP(A145,Startlist!B:E,3,FALSE))</f>
      </c>
    </row>
    <row r="146" spans="1:8" ht="12.75">
      <c r="A146" s="9"/>
      <c r="B146" s="108"/>
      <c r="C146" s="108"/>
      <c r="D146" s="108"/>
      <c r="E146" s="108"/>
      <c r="F146" s="117"/>
      <c r="G146" s="118"/>
      <c r="H146" s="107">
        <f>IF(A146="","",VLOOKUP(A146,Startlist!B:E,3,FALSE)&amp;" / "&amp;VLOOKUP(A146,Startlist!B:E,3,FALSE))</f>
      </c>
    </row>
    <row r="147" spans="1:8" ht="12.75">
      <c r="A147" s="9"/>
      <c r="B147" s="108"/>
      <c r="C147" s="108"/>
      <c r="D147" s="108"/>
      <c r="E147" s="108"/>
      <c r="F147" s="117"/>
      <c r="G147" s="118"/>
      <c r="H147" s="107">
        <f>IF(A147="","",VLOOKUP(A147,Startlist!B:E,3,FALSE)&amp;" / "&amp;VLOOKUP(A147,Startlist!B:E,3,FALSE))</f>
      </c>
    </row>
    <row r="148" spans="1:8" ht="12.75">
      <c r="A148" s="9"/>
      <c r="B148" s="108"/>
      <c r="C148" s="108"/>
      <c r="D148" s="108"/>
      <c r="E148" s="108"/>
      <c r="F148" s="117"/>
      <c r="G148" s="118"/>
      <c r="H148" s="107">
        <f>IF(A148="","",VLOOKUP(A148,Startlist!B:E,3,FALSE)&amp;" / "&amp;VLOOKUP(A148,Startlist!B:E,3,FALSE))</f>
      </c>
    </row>
    <row r="149" spans="1:8" ht="12.75">
      <c r="A149" s="9"/>
      <c r="B149" s="108"/>
      <c r="C149" s="108"/>
      <c r="D149" s="108"/>
      <c r="E149" s="108"/>
      <c r="F149" s="117"/>
      <c r="G149" s="118"/>
      <c r="H149" s="107">
        <f>IF(A149="","",VLOOKUP(A149,Startlist!B:E,3,FALSE)&amp;" / "&amp;VLOOKUP(A149,Startlist!B:E,3,FALSE))</f>
      </c>
    </row>
    <row r="150" spans="1:8" ht="12.75">
      <c r="A150" s="9"/>
      <c r="B150" s="108"/>
      <c r="C150" s="108"/>
      <c r="D150" s="108"/>
      <c r="E150" s="108"/>
      <c r="F150" s="117"/>
      <c r="G150" s="118"/>
      <c r="H150" s="107">
        <f>IF(A150="","",VLOOKUP(A150,Startlist!B:E,3,FALSE)&amp;" / "&amp;VLOOKUP(A150,Startlist!B:E,3,FALSE))</f>
      </c>
    </row>
    <row r="151" spans="1:8" ht="12.75">
      <c r="A151" s="9"/>
      <c r="B151" s="108"/>
      <c r="C151" s="108"/>
      <c r="D151" s="108"/>
      <c r="E151" s="108"/>
      <c r="F151" s="117"/>
      <c r="G151" s="118"/>
      <c r="H151" s="107">
        <f>IF(A151="","",VLOOKUP(A151,Startlist!B:E,3,FALSE)&amp;" / "&amp;VLOOKUP(A151,Startlist!B:E,3,FALSE))</f>
      </c>
    </row>
    <row r="152" spans="1:8" ht="12.75">
      <c r="A152" s="9"/>
      <c r="B152" s="108"/>
      <c r="C152" s="108"/>
      <c r="D152" s="108"/>
      <c r="E152" s="108"/>
      <c r="F152" s="117"/>
      <c r="G152" s="118"/>
      <c r="H152" s="107">
        <f>IF(A152="","",VLOOKUP(A152,Startlist!B:E,3,FALSE)&amp;" / "&amp;VLOOKUP(A152,Startlist!B:E,3,FALSE))</f>
      </c>
    </row>
    <row r="153" spans="1:8" ht="12.75">
      <c r="A153" s="9"/>
      <c r="B153" s="108"/>
      <c r="C153" s="108"/>
      <c r="D153" s="108"/>
      <c r="E153" s="108"/>
      <c r="F153" s="117"/>
      <c r="G153" s="118"/>
      <c r="H153" s="107">
        <f>IF(A153="","",VLOOKUP(A153,Startlist!B:E,3,FALSE)&amp;" / "&amp;VLOOKUP(A153,Startlist!B:E,3,FALSE))</f>
      </c>
    </row>
    <row r="154" spans="1:8" ht="12.75">
      <c r="A154" s="9"/>
      <c r="B154" s="108"/>
      <c r="C154" s="108"/>
      <c r="D154" s="108"/>
      <c r="E154" s="108"/>
      <c r="F154" s="117"/>
      <c r="G154" s="118"/>
      <c r="H154" s="107">
        <f>IF(A154="","",VLOOKUP(A154,Startlist!B:E,3,FALSE)&amp;" / "&amp;VLOOKUP(A154,Startlist!B:E,3,FALSE))</f>
      </c>
    </row>
    <row r="155" spans="1:8" ht="12.75">
      <c r="A155" s="9"/>
      <c r="B155" s="108"/>
      <c r="C155" s="108"/>
      <c r="D155" s="108"/>
      <c r="E155" s="108"/>
      <c r="F155" s="117"/>
      <c r="G155" s="118"/>
      <c r="H155" s="107">
        <f>IF(A155="","",VLOOKUP(A155,Startlist!B:E,3,FALSE)&amp;" / "&amp;VLOOKUP(A155,Startlist!B:E,3,FALSE))</f>
      </c>
    </row>
    <row r="156" spans="1:8" ht="12.75">
      <c r="A156" s="9"/>
      <c r="B156" s="108"/>
      <c r="C156" s="108"/>
      <c r="D156" s="108"/>
      <c r="E156" s="108"/>
      <c r="F156" s="117"/>
      <c r="G156" s="118"/>
      <c r="H156" s="107">
        <f>IF(A156="","",VLOOKUP(A156,Startlist!B:E,3,FALSE)&amp;" / "&amp;VLOOKUP(A156,Startlist!B:E,3,FALSE))</f>
      </c>
    </row>
    <row r="157" spans="1:8" ht="12.75">
      <c r="A157" s="9"/>
      <c r="B157" s="108"/>
      <c r="C157" s="108"/>
      <c r="D157" s="108"/>
      <c r="E157" s="108"/>
      <c r="F157" s="117"/>
      <c r="G157" s="118"/>
      <c r="H157" s="107">
        <f>IF(A157="","",VLOOKUP(A157,Startlist!B:E,3,FALSE)&amp;" / "&amp;VLOOKUP(A157,Startlist!B:E,3,FALSE))</f>
      </c>
    </row>
    <row r="158" spans="1:8" ht="12.75">
      <c r="A158" s="9"/>
      <c r="B158" s="108"/>
      <c r="C158" s="108"/>
      <c r="D158" s="108"/>
      <c r="E158" s="108"/>
      <c r="F158" s="117"/>
      <c r="G158" s="118"/>
      <c r="H158" s="107">
        <f>IF(A158="","",VLOOKUP(A158,Startlist!B:E,3,FALSE)&amp;" / "&amp;VLOOKUP(A158,Startlist!B:E,3,FALSE))</f>
      </c>
    </row>
    <row r="159" spans="1:8" ht="12.75">
      <c r="A159" s="9"/>
      <c r="B159" s="108"/>
      <c r="C159" s="108"/>
      <c r="D159" s="108"/>
      <c r="E159" s="108"/>
      <c r="F159" s="117"/>
      <c r="G159" s="118"/>
      <c r="H159" s="107">
        <f>IF(A159="","",VLOOKUP(A159,Startlist!B:E,3,FALSE)&amp;" / "&amp;VLOOKUP(A159,Startlist!B:E,3,FALSE))</f>
      </c>
    </row>
    <row r="160" spans="1:8" ht="12.75">
      <c r="A160" s="9"/>
      <c r="B160" s="108"/>
      <c r="C160" s="108"/>
      <c r="D160" s="108"/>
      <c r="E160" s="108"/>
      <c r="F160" s="117"/>
      <c r="G160" s="118"/>
      <c r="H160" s="107">
        <f>IF(A160="","",VLOOKUP(A160,Startlist!B:E,3,FALSE)&amp;" / "&amp;VLOOKUP(A160,Startlist!B:E,3,FALSE))</f>
      </c>
    </row>
    <row r="161" spans="1:8" ht="12.75">
      <c r="A161" s="9"/>
      <c r="B161" s="108"/>
      <c r="C161" s="108"/>
      <c r="D161" s="108"/>
      <c r="E161" s="108"/>
      <c r="F161" s="117"/>
      <c r="G161" s="118"/>
      <c r="H161" s="107">
        <f>IF(A161="","",VLOOKUP(A161,Startlist!B:E,3,FALSE)&amp;" / "&amp;VLOOKUP(A161,Startlist!B:E,3,FALSE))</f>
      </c>
    </row>
    <row r="162" spans="1:8" ht="12.75">
      <c r="A162" s="9"/>
      <c r="B162" s="108"/>
      <c r="C162" s="108"/>
      <c r="D162" s="108"/>
      <c r="E162" s="108"/>
      <c r="F162" s="117"/>
      <c r="G162" s="118"/>
      <c r="H162" s="107">
        <f>IF(A162="","",VLOOKUP(A162,Startlist!B:E,3,FALSE)&amp;" / "&amp;VLOOKUP(A162,Startlist!B:E,3,FALSE))</f>
      </c>
    </row>
    <row r="163" spans="1:8" ht="12.75">
      <c r="A163" s="9"/>
      <c r="B163" s="108"/>
      <c r="C163" s="108"/>
      <c r="D163" s="108"/>
      <c r="E163" s="108"/>
      <c r="F163" s="117"/>
      <c r="G163" s="118"/>
      <c r="H163" s="107">
        <f>IF(A163="","",VLOOKUP(A163,Startlist!B:E,3,FALSE)&amp;" / "&amp;VLOOKUP(A163,Startlist!B:E,3,FALSE))</f>
      </c>
    </row>
    <row r="164" spans="1:8" ht="12.75">
      <c r="A164" s="9"/>
      <c r="B164" s="108"/>
      <c r="C164" s="108"/>
      <c r="D164" s="108"/>
      <c r="E164" s="108"/>
      <c r="F164" s="117"/>
      <c r="G164" s="118"/>
      <c r="H164" s="107">
        <f>IF(A164="","",VLOOKUP(A164,Startlist!B:E,3,FALSE)&amp;" / "&amp;VLOOKUP(A164,Startlist!B:E,3,FALSE))</f>
      </c>
    </row>
    <row r="165" spans="1:8" ht="12.75">
      <c r="A165" s="9"/>
      <c r="B165" s="108"/>
      <c r="C165" s="108"/>
      <c r="D165" s="108"/>
      <c r="E165" s="108"/>
      <c r="F165" s="117"/>
      <c r="G165" s="118"/>
      <c r="H165" s="107">
        <f>IF(A165="","",VLOOKUP(A165,Startlist!B:E,3,FALSE)&amp;" / "&amp;VLOOKUP(A165,Startlist!B:E,3,FALSE))</f>
      </c>
    </row>
    <row r="166" spans="1:8" ht="12.75">
      <c r="A166" s="9"/>
      <c r="B166" s="108"/>
      <c r="C166" s="108"/>
      <c r="D166" s="108"/>
      <c r="E166" s="108"/>
      <c r="F166" s="117"/>
      <c r="G166" s="118"/>
      <c r="H166" s="107">
        <f>IF(A166="","",VLOOKUP(A166,Startlist!B:E,3,FALSE)&amp;" / "&amp;VLOOKUP(A166,Startlist!B:E,3,FALSE))</f>
      </c>
    </row>
    <row r="167" spans="1:8" ht="12.75">
      <c r="A167" s="9"/>
      <c r="B167" s="108"/>
      <c r="C167" s="108"/>
      <c r="D167" s="108"/>
      <c r="E167" s="108"/>
      <c r="F167" s="117"/>
      <c r="G167" s="118"/>
      <c r="H167" s="107">
        <f>IF(A167="","",VLOOKUP(A167,Startlist!B:E,3,FALSE)&amp;" / "&amp;VLOOKUP(A167,Startlist!B:E,3,FALSE))</f>
      </c>
    </row>
    <row r="168" spans="1:8" ht="12.75">
      <c r="A168" s="9"/>
      <c r="B168" s="108"/>
      <c r="C168" s="108"/>
      <c r="D168" s="108"/>
      <c r="E168" s="108"/>
      <c r="F168" s="117"/>
      <c r="G168" s="118"/>
      <c r="H168" s="107">
        <f>IF(A168="","",VLOOKUP(A168,Startlist!B:E,3,FALSE)&amp;" / "&amp;VLOOKUP(A168,Startlist!B:E,3,FALSE))</f>
      </c>
    </row>
    <row r="169" spans="1:8" ht="12.75">
      <c r="A169" s="9"/>
      <c r="B169" s="108"/>
      <c r="C169" s="108"/>
      <c r="D169" s="108"/>
      <c r="E169" s="108"/>
      <c r="F169" s="117"/>
      <c r="G169" s="118"/>
      <c r="H169" s="107">
        <f>IF(A169="","",VLOOKUP(A169,Startlist!B:E,3,FALSE)&amp;" / "&amp;VLOOKUP(A169,Startlist!B:E,3,FALSE))</f>
      </c>
    </row>
    <row r="170" spans="1:8" ht="12.75">
      <c r="A170" s="9"/>
      <c r="B170" s="108"/>
      <c r="C170" s="108"/>
      <c r="D170" s="108"/>
      <c r="E170" s="108"/>
      <c r="F170" s="117"/>
      <c r="G170" s="118"/>
      <c r="H170" s="107">
        <f>IF(A170="","",VLOOKUP(A170,Startlist!B:E,3,FALSE)&amp;" / "&amp;VLOOKUP(A170,Startlist!B:E,3,FALSE))</f>
      </c>
    </row>
    <row r="171" spans="1:8" ht="12.75">
      <c r="A171" s="9"/>
      <c r="B171" s="108"/>
      <c r="C171" s="108"/>
      <c r="D171" s="108"/>
      <c r="E171" s="108"/>
      <c r="F171" s="117"/>
      <c r="G171" s="118"/>
      <c r="H171" s="107">
        <f>IF(A171="","",VLOOKUP(A171,Startlist!B:E,3,FALSE)&amp;" / "&amp;VLOOKUP(A171,Startlist!B:E,3,FALSE))</f>
      </c>
    </row>
    <row r="172" spans="1:8" ht="12.75">
      <c r="A172" s="9"/>
      <c r="B172" s="108"/>
      <c r="C172" s="108"/>
      <c r="D172" s="108"/>
      <c r="E172" s="108"/>
      <c r="F172" s="117"/>
      <c r="G172" s="118"/>
      <c r="H172" s="107">
        <f>IF(A172="","",VLOOKUP(A172,Startlist!B:E,3,FALSE)&amp;" / "&amp;VLOOKUP(A172,Startlist!B:E,3,FALSE))</f>
      </c>
    </row>
    <row r="173" spans="1:8" ht="12.75">
      <c r="A173" s="9"/>
      <c r="B173" s="108"/>
      <c r="C173" s="108"/>
      <c r="D173" s="108"/>
      <c r="E173" s="108"/>
      <c r="F173" s="117"/>
      <c r="G173" s="118"/>
      <c r="H173" s="107">
        <f>IF(A173="","",VLOOKUP(A173,Startlist!B:E,3,FALSE)&amp;" / "&amp;VLOOKUP(A173,Startlist!B:E,3,FALSE))</f>
      </c>
    </row>
    <row r="174" spans="1:8" ht="12.75">
      <c r="A174" s="9"/>
      <c r="B174" s="108"/>
      <c r="C174" s="108"/>
      <c r="D174" s="108"/>
      <c r="E174" s="108"/>
      <c r="F174" s="117"/>
      <c r="G174" s="118"/>
      <c r="H174" s="107">
        <f>IF(A174="","",VLOOKUP(A174,Startlist!B:E,3,FALSE)&amp;" / "&amp;VLOOKUP(A174,Startlist!B:E,3,FALSE))</f>
      </c>
    </row>
    <row r="175" spans="1:8" ht="12.75">
      <c r="A175" s="9"/>
      <c r="B175" s="108"/>
      <c r="C175" s="108"/>
      <c r="D175" s="108"/>
      <c r="E175" s="108"/>
      <c r="F175" s="117"/>
      <c r="G175" s="118"/>
      <c r="H175" s="107">
        <f>IF(A175="","",VLOOKUP(A175,Startlist!B:E,3,FALSE)&amp;" / "&amp;VLOOKUP(A175,Startlist!B:E,3,FALSE))</f>
      </c>
    </row>
    <row r="176" spans="1:8" ht="12.75">
      <c r="A176" s="9"/>
      <c r="B176" s="108"/>
      <c r="C176" s="108"/>
      <c r="D176" s="108"/>
      <c r="E176" s="108"/>
      <c r="F176" s="117"/>
      <c r="G176" s="118"/>
      <c r="H176" s="107">
        <f>IF(A176="","",VLOOKUP(A176,Startlist!B:E,3,FALSE)&amp;" / "&amp;VLOOKUP(A176,Startlist!B:E,3,FALSE))</f>
      </c>
    </row>
    <row r="177" spans="1:8" ht="12.75">
      <c r="A177" s="9"/>
      <c r="B177" s="108"/>
      <c r="C177" s="108"/>
      <c r="D177" s="108"/>
      <c r="E177" s="108"/>
      <c r="F177" s="117"/>
      <c r="G177" s="118"/>
      <c r="H177" s="107">
        <f>IF(A177="","",VLOOKUP(A177,Startlist!B:E,3,FALSE)&amp;" / "&amp;VLOOKUP(A177,Startlist!B:E,3,FALSE))</f>
      </c>
    </row>
    <row r="178" spans="1:8" ht="12.75">
      <c r="A178" s="9"/>
      <c r="B178" s="108"/>
      <c r="C178" s="108"/>
      <c r="D178" s="108"/>
      <c r="E178" s="108"/>
      <c r="F178" s="117"/>
      <c r="G178" s="118"/>
      <c r="H178" s="107">
        <f>IF(A178="","",VLOOKUP(A178,Startlist!B:E,3,FALSE)&amp;" / "&amp;VLOOKUP(A178,Startlist!B:E,3,FALSE))</f>
      </c>
    </row>
    <row r="179" spans="1:8" ht="12.75">
      <c r="A179" s="9"/>
      <c r="B179" s="108"/>
      <c r="C179" s="108"/>
      <c r="D179" s="108"/>
      <c r="E179" s="108"/>
      <c r="F179" s="117"/>
      <c r="G179" s="118"/>
      <c r="H179" s="107">
        <f>IF(A179="","",VLOOKUP(A179,Startlist!B:E,3,FALSE)&amp;" / "&amp;VLOOKUP(A179,Startlist!B:E,3,FALSE))</f>
      </c>
    </row>
    <row r="180" spans="1:8" ht="12.75">
      <c r="A180" s="9"/>
      <c r="B180" s="108"/>
      <c r="C180" s="108"/>
      <c r="D180" s="108"/>
      <c r="E180" s="108"/>
      <c r="F180" s="117"/>
      <c r="G180" s="118"/>
      <c r="H180" s="107">
        <f>IF(A180="","",VLOOKUP(A180,Startlist!B:E,3,FALSE)&amp;" / "&amp;VLOOKUP(A180,Startlist!B:E,3,FALSE))</f>
      </c>
    </row>
    <row r="181" spans="1:8" ht="12.75">
      <c r="A181" s="9"/>
      <c r="B181" s="108"/>
      <c r="C181" s="108"/>
      <c r="D181" s="108"/>
      <c r="E181" s="108"/>
      <c r="F181" s="117"/>
      <c r="G181" s="118"/>
      <c r="H181" s="107">
        <f>IF(A181="","",VLOOKUP(A181,Startlist!B:E,3,FALSE)&amp;" / "&amp;VLOOKUP(A181,Startlist!B:E,3,FALSE))</f>
      </c>
    </row>
    <row r="182" spans="1:8" ht="12.75">
      <c r="A182" s="9"/>
      <c r="B182" s="108"/>
      <c r="C182" s="108"/>
      <c r="D182" s="108"/>
      <c r="E182" s="108"/>
      <c r="F182" s="117"/>
      <c r="G182" s="118"/>
      <c r="H182" s="107">
        <f>IF(A182="","",VLOOKUP(A182,Startlist!B:E,3,FALSE)&amp;" / "&amp;VLOOKUP(A182,Startlist!B:E,3,FALSE))</f>
      </c>
    </row>
    <row r="183" spans="1:8" ht="12.75">
      <c r="A183" s="9"/>
      <c r="B183" s="108"/>
      <c r="C183" s="108"/>
      <c r="D183" s="108"/>
      <c r="E183" s="108"/>
      <c r="F183" s="117"/>
      <c r="G183" s="118"/>
      <c r="H183" s="107">
        <f>IF(A183="","",VLOOKUP(A183,Startlist!B:E,3,FALSE)&amp;" / "&amp;VLOOKUP(A183,Startlist!B:E,3,FALSE))</f>
      </c>
    </row>
    <row r="184" spans="1:8" ht="12.75">
      <c r="A184" s="9"/>
      <c r="B184" s="108"/>
      <c r="C184" s="108"/>
      <c r="D184" s="108"/>
      <c r="E184" s="108"/>
      <c r="F184" s="117"/>
      <c r="G184" s="118"/>
      <c r="H184" s="107">
        <f>IF(A184="","",VLOOKUP(A184,Startlist!B:E,3,FALSE)&amp;" / "&amp;VLOOKUP(A184,Startlist!B:E,3,FALSE))</f>
      </c>
    </row>
    <row r="185" spans="1:8" ht="12.75">
      <c r="A185" s="9"/>
      <c r="B185" s="108"/>
      <c r="C185" s="108"/>
      <c r="D185" s="108"/>
      <c r="E185" s="108"/>
      <c r="F185" s="117"/>
      <c r="G185" s="118"/>
      <c r="H185" s="107">
        <f>IF(A185="","",VLOOKUP(A185,Startlist!B:E,3,FALSE)&amp;" / "&amp;VLOOKUP(A185,Startlist!B:E,3,FALSE))</f>
      </c>
    </row>
    <row r="186" spans="1:8" ht="12.75">
      <c r="A186" s="9"/>
      <c r="B186" s="108"/>
      <c r="C186" s="108"/>
      <c r="D186" s="108"/>
      <c r="E186" s="108"/>
      <c r="F186" s="117"/>
      <c r="G186" s="118"/>
      <c r="H186" s="107">
        <f>IF(A186="","",VLOOKUP(A186,Startlist!B:E,3,FALSE)&amp;" / "&amp;VLOOKUP(A186,Startlist!B:E,3,FALSE))</f>
      </c>
    </row>
    <row r="187" spans="1:8" ht="12.75">
      <c r="A187" s="9"/>
      <c r="B187" s="108"/>
      <c r="C187" s="108"/>
      <c r="D187" s="108"/>
      <c r="E187" s="108"/>
      <c r="F187" s="117"/>
      <c r="G187" s="118"/>
      <c r="H187" s="107">
        <f>IF(A187="","",VLOOKUP(A187,Startlist!B:E,3,FALSE)&amp;" / "&amp;VLOOKUP(A187,Startlist!B:E,3,FALSE))</f>
      </c>
    </row>
    <row r="188" spans="1:8" ht="12.75">
      <c r="A188" s="9"/>
      <c r="B188" s="108"/>
      <c r="C188" s="108"/>
      <c r="D188" s="108"/>
      <c r="E188" s="108"/>
      <c r="F188" s="117"/>
      <c r="G188" s="118"/>
      <c r="H188" s="107">
        <f>IF(A188="","",VLOOKUP(A188,Startlist!B:E,3,FALSE)&amp;" / "&amp;VLOOKUP(A188,Startlist!B:E,3,FALSE))</f>
      </c>
    </row>
    <row r="189" spans="1:8" ht="12.75">
      <c r="A189" s="9"/>
      <c r="B189" s="108"/>
      <c r="C189" s="108"/>
      <c r="D189" s="108"/>
      <c r="E189" s="108"/>
      <c r="F189" s="117"/>
      <c r="G189" s="118"/>
      <c r="H189" s="107">
        <f>IF(A189="","",VLOOKUP(A189,Startlist!B:E,3,FALSE)&amp;" / "&amp;VLOOKUP(A189,Startlist!B:E,3,FALSE))</f>
      </c>
    </row>
    <row r="190" spans="1:8" ht="12.75">
      <c r="A190" s="9"/>
      <c r="B190" s="108"/>
      <c r="C190" s="108"/>
      <c r="D190" s="108"/>
      <c r="E190" s="108"/>
      <c r="F190" s="117"/>
      <c r="G190" s="118"/>
      <c r="H190" s="107">
        <f>IF(A190="","",VLOOKUP(A190,Startlist!B:E,3,FALSE)&amp;" / "&amp;VLOOKUP(A190,Startlist!B:E,3,FALSE))</f>
      </c>
    </row>
    <row r="191" spans="1:8" ht="12.75">
      <c r="A191" s="9"/>
      <c r="B191" s="108"/>
      <c r="C191" s="108"/>
      <c r="D191" s="108"/>
      <c r="E191" s="108"/>
      <c r="F191" s="117"/>
      <c r="G191" s="118"/>
      <c r="H191" s="107">
        <f>IF(A191="","",VLOOKUP(A191,Startlist!B:E,3,FALSE)&amp;" / "&amp;VLOOKUP(A191,Startlist!B:E,3,FALSE))</f>
      </c>
    </row>
    <row r="192" spans="1:8" ht="12.75">
      <c r="A192" s="9"/>
      <c r="B192" s="108"/>
      <c r="C192" s="108"/>
      <c r="D192" s="108"/>
      <c r="E192" s="108"/>
      <c r="F192" s="117"/>
      <c r="G192" s="118"/>
      <c r="H192" s="107">
        <f>IF(A192="","",VLOOKUP(A192,Startlist!B:E,3,FALSE)&amp;" / "&amp;VLOOKUP(A192,Startlist!B:E,3,FALSE))</f>
      </c>
    </row>
    <row r="193" spans="1:8" ht="12.75">
      <c r="A193" s="9"/>
      <c r="B193" s="108"/>
      <c r="C193" s="108"/>
      <c r="D193" s="108"/>
      <c r="E193" s="108"/>
      <c r="F193" s="117"/>
      <c r="G193" s="118"/>
      <c r="H193" s="107">
        <f>IF(A193="","",VLOOKUP(A193,Startlist!B:E,3,FALSE)&amp;" / "&amp;VLOOKUP(A193,Startlist!B:E,3,FALSE))</f>
      </c>
    </row>
    <row r="194" spans="1:8" ht="12.75">
      <c r="A194" s="9"/>
      <c r="B194" s="108"/>
      <c r="C194" s="108"/>
      <c r="D194" s="108"/>
      <c r="E194" s="108"/>
      <c r="F194" s="117"/>
      <c r="G194" s="118"/>
      <c r="H194" s="107">
        <f>IF(A194="","",VLOOKUP(A194,Startlist!B:E,3,FALSE)&amp;" / "&amp;VLOOKUP(A194,Startlist!B:E,3,FALSE))</f>
      </c>
    </row>
    <row r="195" spans="1:8" ht="12.75">
      <c r="A195" s="9"/>
      <c r="B195" s="108"/>
      <c r="C195" s="108"/>
      <c r="D195" s="108"/>
      <c r="E195" s="108"/>
      <c r="F195" s="117"/>
      <c r="G195" s="118"/>
      <c r="H195" s="107">
        <f>IF(A195="","",VLOOKUP(A195,Startlist!B:E,3,FALSE)&amp;" / "&amp;VLOOKUP(A195,Startlist!B:E,3,FALSE))</f>
      </c>
    </row>
    <row r="196" spans="1:8" ht="12.75">
      <c r="A196" s="9"/>
      <c r="B196" s="108"/>
      <c r="C196" s="108"/>
      <c r="D196" s="108"/>
      <c r="E196" s="108"/>
      <c r="F196" s="117"/>
      <c r="G196" s="118"/>
      <c r="H196" s="107">
        <f>IF(A196="","",VLOOKUP(A196,Startlist!B:E,3,FALSE)&amp;" / "&amp;VLOOKUP(A196,Startlist!B:E,3,FALSE))</f>
      </c>
    </row>
    <row r="197" spans="1:8" ht="12.75">
      <c r="A197" s="9"/>
      <c r="B197" s="108"/>
      <c r="C197" s="108"/>
      <c r="D197" s="108"/>
      <c r="E197" s="108"/>
      <c r="F197" s="117"/>
      <c r="G197" s="118"/>
      <c r="H197" s="107">
        <f>IF(A197="","",VLOOKUP(A197,Startlist!B:E,3,FALSE)&amp;" / "&amp;VLOOKUP(A197,Startlist!B:E,3,FALSE))</f>
      </c>
    </row>
    <row r="198" spans="1:8" ht="12.75">
      <c r="A198" s="9"/>
      <c r="B198" s="108"/>
      <c r="C198" s="108"/>
      <c r="D198" s="108"/>
      <c r="E198" s="108"/>
      <c r="F198" s="117"/>
      <c r="G198" s="118"/>
      <c r="H198" s="107">
        <f>IF(A198="","",VLOOKUP(A198,Startlist!B:E,3,FALSE)&amp;" / "&amp;VLOOKUP(A198,Startlist!B:E,3,FALSE))</f>
      </c>
    </row>
    <row r="199" spans="1:8" ht="12.75">
      <c r="A199" s="9"/>
      <c r="B199" s="108"/>
      <c r="C199" s="108"/>
      <c r="D199" s="108"/>
      <c r="E199" s="108"/>
      <c r="F199" s="117"/>
      <c r="G199" s="118"/>
      <c r="H199" s="107">
        <f>IF(A199="","",VLOOKUP(A199,Startlist!B:E,3,FALSE)&amp;" / "&amp;VLOOKUP(A199,Startlist!B:E,3,FALSE))</f>
      </c>
    </row>
    <row r="200" spans="1:8" ht="12.75">
      <c r="A200" s="9"/>
      <c r="B200" s="108"/>
      <c r="C200" s="108"/>
      <c r="D200" s="108"/>
      <c r="E200" s="108"/>
      <c r="F200" s="117"/>
      <c r="G200" s="118"/>
      <c r="H200" s="107">
        <f>IF(A200="","",VLOOKUP(A200,Startlist!B:E,3,FALSE)&amp;" / "&amp;VLOOKUP(A200,Startlist!B:E,3,FALSE))</f>
      </c>
    </row>
    <row r="201" spans="1:8" ht="12.75">
      <c r="A201" s="9"/>
      <c r="B201" s="108"/>
      <c r="C201" s="108"/>
      <c r="D201" s="108"/>
      <c r="E201" s="108"/>
      <c r="F201" s="117"/>
      <c r="G201" s="118"/>
      <c r="H201" s="107">
        <f>IF(A201="","",VLOOKUP(A201,Startlist!B:E,3,FALSE)&amp;" / "&amp;VLOOKUP(A201,Startlist!B:E,3,FALSE))</f>
      </c>
    </row>
    <row r="202" spans="1:8" ht="12.75">
      <c r="A202" s="9"/>
      <c r="B202" s="108"/>
      <c r="C202" s="108"/>
      <c r="D202" s="108"/>
      <c r="E202" s="108"/>
      <c r="F202" s="117"/>
      <c r="G202" s="118"/>
      <c r="H202" s="107">
        <f>IF(A202="","",VLOOKUP(A202,Startlist!B:E,3,FALSE)&amp;" / "&amp;VLOOKUP(A202,Startlist!B:E,3,FALSE))</f>
      </c>
    </row>
    <row r="203" spans="1:8" ht="12.75">
      <c r="A203" s="9"/>
      <c r="B203" s="108"/>
      <c r="C203" s="108"/>
      <c r="D203" s="108"/>
      <c r="E203" s="108"/>
      <c r="F203" s="117"/>
      <c r="G203" s="118"/>
      <c r="H203" s="107">
        <f>IF(A203="","",VLOOKUP(A203,Startlist!B:E,3,FALSE)&amp;" / "&amp;VLOOKUP(A203,Startlist!B:E,3,FALSE))</f>
      </c>
    </row>
    <row r="204" spans="1:8" ht="12.75">
      <c r="A204" s="9"/>
      <c r="B204" s="108"/>
      <c r="C204" s="108"/>
      <c r="D204" s="108"/>
      <c r="E204" s="108"/>
      <c r="F204" s="117"/>
      <c r="G204" s="118"/>
      <c r="H204" s="107">
        <f>IF(A204="","",VLOOKUP(A204,Startlist!B:E,3,FALSE)&amp;" / "&amp;VLOOKUP(A204,Startlist!B:E,3,FALSE))</f>
      </c>
    </row>
    <row r="205" spans="1:8" ht="12.75">
      <c r="A205" s="9"/>
      <c r="B205" s="108"/>
      <c r="C205" s="108"/>
      <c r="D205" s="108"/>
      <c r="E205" s="108"/>
      <c r="F205" s="117"/>
      <c r="G205" s="118"/>
      <c r="H205" s="107">
        <f>IF(A205="","",VLOOKUP(A205,Startlist!B:E,3,FALSE)&amp;" / "&amp;VLOOKUP(A205,Startlist!B:E,3,FALSE))</f>
      </c>
    </row>
    <row r="206" spans="1:8" ht="12.75">
      <c r="A206" s="9"/>
      <c r="B206" s="108"/>
      <c r="C206" s="108"/>
      <c r="D206" s="108"/>
      <c r="E206" s="108"/>
      <c r="F206" s="117"/>
      <c r="G206" s="118"/>
      <c r="H206" s="107">
        <f>IF(A206="","",VLOOKUP(A206,Startlist!B:E,3,FALSE)&amp;" / "&amp;VLOOKUP(A206,Startlist!B:E,3,FALSE))</f>
      </c>
    </row>
    <row r="207" spans="1:8" ht="12.75">
      <c r="A207" s="9"/>
      <c r="B207" s="108"/>
      <c r="C207" s="108"/>
      <c r="D207" s="108"/>
      <c r="E207" s="108"/>
      <c r="F207" s="117"/>
      <c r="G207" s="118"/>
      <c r="H207" s="107">
        <f>IF(A207="","",VLOOKUP(A207,Startlist!B:E,3,FALSE)&amp;" / "&amp;VLOOKUP(A207,Startlist!B:E,3,FALSE))</f>
      </c>
    </row>
    <row r="208" spans="1:8" ht="12.75">
      <c r="A208" s="9"/>
      <c r="B208" s="108"/>
      <c r="C208" s="108"/>
      <c r="D208" s="108"/>
      <c r="E208" s="108"/>
      <c r="F208" s="117"/>
      <c r="G208" s="118"/>
      <c r="H208" s="107">
        <f>IF(A208="","",VLOOKUP(A208,Startlist!B:E,3,FALSE)&amp;" / "&amp;VLOOKUP(A208,Startlist!B:E,3,FALSE))</f>
      </c>
    </row>
    <row r="209" spans="1:8" ht="12.75">
      <c r="A209" s="9"/>
      <c r="B209" s="108"/>
      <c r="C209" s="108"/>
      <c r="D209" s="108"/>
      <c r="E209" s="108"/>
      <c r="F209" s="117"/>
      <c r="G209" s="118"/>
      <c r="H209" s="107">
        <f>IF(A209="","",VLOOKUP(A209,Startlist!B:E,3,FALSE)&amp;" / "&amp;VLOOKUP(A209,Startlist!B:E,3,FALSE))</f>
      </c>
    </row>
    <row r="210" spans="1:8" ht="12.75">
      <c r="A210" s="9"/>
      <c r="B210" s="108"/>
      <c r="C210" s="108"/>
      <c r="D210" s="108"/>
      <c r="E210" s="108"/>
      <c r="F210" s="117"/>
      <c r="G210" s="118"/>
      <c r="H210" s="107">
        <f>IF(A210="","",VLOOKUP(A210,Startlist!B:E,3,FALSE)&amp;" / "&amp;VLOOKUP(A210,Startlist!B:E,3,FALSE))</f>
      </c>
    </row>
    <row r="211" spans="1:8" ht="12.75">
      <c r="A211" s="9"/>
      <c r="B211" s="108"/>
      <c r="C211" s="108"/>
      <c r="D211" s="108"/>
      <c r="E211" s="108"/>
      <c r="F211" s="117"/>
      <c r="G211" s="118"/>
      <c r="H211" s="107">
        <f>IF(A211="","",VLOOKUP(A211,Startlist!B:E,3,FALSE)&amp;" / "&amp;VLOOKUP(A211,Startlist!B:E,3,FALSE))</f>
      </c>
    </row>
    <row r="212" spans="1:8" ht="12.75">
      <c r="A212" s="9"/>
      <c r="B212" s="108"/>
      <c r="C212" s="108"/>
      <c r="D212" s="108"/>
      <c r="E212" s="108"/>
      <c r="F212" s="117"/>
      <c r="G212" s="118"/>
      <c r="H212" s="107">
        <f>IF(A212="","",VLOOKUP(A212,Startlist!B:E,3,FALSE)&amp;" / "&amp;VLOOKUP(A212,Startlist!B:E,3,FALSE))</f>
      </c>
    </row>
    <row r="213" spans="1:8" ht="12.75">
      <c r="A213" s="9"/>
      <c r="B213" s="108"/>
      <c r="C213" s="108"/>
      <c r="D213" s="108"/>
      <c r="E213" s="108"/>
      <c r="F213" s="117"/>
      <c r="G213" s="118"/>
      <c r="H213" s="107">
        <f>IF(A213="","",VLOOKUP(A213,Startlist!B:E,3,FALSE)&amp;" / "&amp;VLOOKUP(A213,Startlist!B:E,3,FALSE))</f>
      </c>
    </row>
    <row r="214" spans="1:8" ht="12.75">
      <c r="A214" s="9"/>
      <c r="B214" s="108"/>
      <c r="C214" s="108"/>
      <c r="D214" s="108"/>
      <c r="E214" s="108"/>
      <c r="F214" s="117"/>
      <c r="G214" s="118"/>
      <c r="H214" s="107">
        <f>IF(A214="","",VLOOKUP(A214,Startlist!B:E,3,FALSE)&amp;" / "&amp;VLOOKUP(A214,Startlist!B:E,3,FALSE))</f>
      </c>
    </row>
    <row r="215" spans="1:8" ht="12.75">
      <c r="A215" s="9"/>
      <c r="B215" s="108"/>
      <c r="C215" s="108"/>
      <c r="D215" s="108"/>
      <c r="E215" s="108"/>
      <c r="F215" s="117"/>
      <c r="G215" s="118"/>
      <c r="H215" s="107">
        <f>IF(A215="","",VLOOKUP(A215,Startlist!B:E,3,FALSE)&amp;" / "&amp;VLOOKUP(A215,Startlist!B:E,3,FALSE))</f>
      </c>
    </row>
    <row r="216" spans="1:8" ht="12.75">
      <c r="A216" s="9"/>
      <c r="B216" s="108"/>
      <c r="C216" s="108"/>
      <c r="D216" s="108"/>
      <c r="E216" s="108"/>
      <c r="F216" s="117"/>
      <c r="G216" s="118"/>
      <c r="H216" s="107">
        <f>IF(A216="","",VLOOKUP(A216,Startlist!B:E,3,FALSE)&amp;" / "&amp;VLOOKUP(A216,Startlist!B:E,3,FALSE))</f>
      </c>
    </row>
    <row r="217" spans="1:8" ht="12.75">
      <c r="A217" s="9"/>
      <c r="B217" s="108"/>
      <c r="C217" s="108"/>
      <c r="D217" s="108"/>
      <c r="E217" s="108"/>
      <c r="F217" s="117"/>
      <c r="G217" s="118"/>
      <c r="H217" s="107">
        <f>IF(A217="","",VLOOKUP(A217,Startlist!B:E,3,FALSE)&amp;" / "&amp;VLOOKUP(A217,Startlist!B:E,3,FALSE))</f>
      </c>
    </row>
    <row r="218" spans="1:8" ht="12.75">
      <c r="A218" s="9"/>
      <c r="B218" s="108"/>
      <c r="C218" s="108"/>
      <c r="D218" s="108"/>
      <c r="E218" s="108"/>
      <c r="F218" s="117"/>
      <c r="G218" s="118"/>
      <c r="H218" s="107">
        <f>IF(A218="","",VLOOKUP(A218,Startlist!B:E,3,FALSE)&amp;" / "&amp;VLOOKUP(A218,Startlist!B:E,3,FALSE))</f>
      </c>
    </row>
    <row r="219" spans="1:8" ht="12.75">
      <c r="A219" s="9"/>
      <c r="B219" s="108"/>
      <c r="C219" s="108"/>
      <c r="D219" s="108"/>
      <c r="E219" s="108"/>
      <c r="F219" s="117"/>
      <c r="G219" s="118"/>
      <c r="H219" s="107">
        <f>IF(A219="","",VLOOKUP(A219,Startlist!B:E,3,FALSE)&amp;" / "&amp;VLOOKUP(A219,Startlist!B:E,3,FALSE))</f>
      </c>
    </row>
    <row r="220" spans="1:8" ht="12.75">
      <c r="A220" s="9"/>
      <c r="B220" s="108"/>
      <c r="C220" s="108"/>
      <c r="D220" s="108"/>
      <c r="E220" s="108"/>
      <c r="F220" s="117"/>
      <c r="G220" s="118"/>
      <c r="H220" s="107">
        <f>IF(A220="","",VLOOKUP(A220,Startlist!B:E,3,FALSE)&amp;" / "&amp;VLOOKUP(A220,Startlist!B:E,3,FALSE))</f>
      </c>
    </row>
    <row r="221" spans="1:8" ht="12.75">
      <c r="A221" s="9"/>
      <c r="B221" s="108"/>
      <c r="C221" s="108"/>
      <c r="D221" s="108"/>
      <c r="E221" s="108"/>
      <c r="F221" s="117"/>
      <c r="G221" s="118"/>
      <c r="H221" s="107">
        <f>IF(A221="","",VLOOKUP(A221,Startlist!B:E,3,FALSE)&amp;" / "&amp;VLOOKUP(A221,Startlist!B:E,3,FALSE))</f>
      </c>
    </row>
    <row r="222" spans="1:8" ht="12.75">
      <c r="A222" s="9"/>
      <c r="B222" s="108"/>
      <c r="C222" s="108"/>
      <c r="D222" s="108"/>
      <c r="E222" s="108"/>
      <c r="F222" s="117"/>
      <c r="G222" s="118"/>
      <c r="H222" s="107">
        <f>IF(A222="","",VLOOKUP(A222,Startlist!B:E,3,FALSE)&amp;" / "&amp;VLOOKUP(A222,Startlist!B:E,3,FALSE))</f>
      </c>
    </row>
    <row r="223" spans="1:8" ht="12.75">
      <c r="A223" s="9"/>
      <c r="B223" s="108"/>
      <c r="C223" s="108"/>
      <c r="D223" s="108"/>
      <c r="E223" s="108"/>
      <c r="F223" s="117"/>
      <c r="G223" s="118"/>
      <c r="H223" s="107">
        <f>IF(A223="","",VLOOKUP(A223,Startlist!B:E,3,FALSE)&amp;" / "&amp;VLOOKUP(A223,Startlist!B:E,3,FALSE))</f>
      </c>
    </row>
    <row r="224" spans="1:8" ht="12.75">
      <c r="A224" s="9"/>
      <c r="B224" s="108"/>
      <c r="C224" s="108"/>
      <c r="D224" s="108"/>
      <c r="E224" s="108"/>
      <c r="F224" s="117"/>
      <c r="G224" s="118"/>
      <c r="H224" s="107">
        <f>IF(A224="","",VLOOKUP(A224,Startlist!B:E,3,FALSE)&amp;" / "&amp;VLOOKUP(A224,Startlist!B:E,3,FALSE))</f>
      </c>
    </row>
    <row r="225" spans="1:8" ht="12.75">
      <c r="A225" s="9"/>
      <c r="B225" s="108"/>
      <c r="C225" s="108"/>
      <c r="D225" s="108"/>
      <c r="E225" s="108"/>
      <c r="F225" s="117"/>
      <c r="G225" s="118"/>
      <c r="H225" s="107">
        <f>IF(A225="","",VLOOKUP(A225,Startlist!B:E,3,FALSE)&amp;" / "&amp;VLOOKUP(A225,Startlist!B:E,3,FALSE))</f>
      </c>
    </row>
    <row r="226" spans="1:8" ht="12.75">
      <c r="A226" s="9"/>
      <c r="B226" s="108"/>
      <c r="C226" s="108"/>
      <c r="D226" s="108"/>
      <c r="E226" s="108"/>
      <c r="F226" s="117"/>
      <c r="G226" s="118"/>
      <c r="H226" s="107">
        <f>IF(A226="","",VLOOKUP(A226,Startlist!B:E,3,FALSE)&amp;" / "&amp;VLOOKUP(A226,Startlist!B:E,3,FALSE))</f>
      </c>
    </row>
    <row r="227" spans="1:8" ht="12.75">
      <c r="A227" s="9"/>
      <c r="B227" s="108"/>
      <c r="C227" s="108"/>
      <c r="D227" s="108"/>
      <c r="E227" s="108"/>
      <c r="F227" s="117"/>
      <c r="G227" s="118"/>
      <c r="H227" s="107">
        <f>IF(A227="","",VLOOKUP(A227,Startlist!B:E,3,FALSE)&amp;" / "&amp;VLOOKUP(A227,Startlist!B:E,3,FALSE))</f>
      </c>
    </row>
    <row r="228" spans="1:8" ht="12.75">
      <c r="A228" s="9"/>
      <c r="B228" s="108"/>
      <c r="C228" s="108"/>
      <c r="D228" s="108"/>
      <c r="E228" s="108"/>
      <c r="F228" s="117"/>
      <c r="G228" s="118"/>
      <c r="H228" s="107">
        <f>IF(A228="","",VLOOKUP(A228,Startlist!B:E,3,FALSE)&amp;" / "&amp;VLOOKUP(A228,Startlist!B:E,3,FALSE))</f>
      </c>
    </row>
    <row r="229" spans="1:8" ht="12.75">
      <c r="A229" s="9"/>
      <c r="B229" s="108"/>
      <c r="C229" s="108"/>
      <c r="D229" s="108"/>
      <c r="E229" s="108"/>
      <c r="F229" s="117"/>
      <c r="G229" s="118"/>
      <c r="H229" s="107">
        <f>IF(A229="","",VLOOKUP(A229,Startlist!B:E,3,FALSE)&amp;" / "&amp;VLOOKUP(A229,Startlist!B:E,3,FALSE))</f>
      </c>
    </row>
    <row r="230" spans="1:8" ht="12.75">
      <c r="A230" s="9"/>
      <c r="B230" s="108"/>
      <c r="C230" s="108"/>
      <c r="D230" s="108"/>
      <c r="E230" s="108"/>
      <c r="F230" s="117"/>
      <c r="G230" s="118"/>
      <c r="H230" s="107">
        <f>IF(A230="","",VLOOKUP(A230,Startlist!B:E,3,FALSE)&amp;" / "&amp;VLOOKUP(A230,Startlist!B:E,3,FALSE))</f>
      </c>
    </row>
    <row r="231" spans="1:8" ht="12.75">
      <c r="A231" s="9"/>
      <c r="B231" s="108"/>
      <c r="C231" s="108"/>
      <c r="D231" s="108"/>
      <c r="E231" s="108"/>
      <c r="F231" s="117"/>
      <c r="G231" s="118"/>
      <c r="H231" s="107">
        <f>IF(A231="","",VLOOKUP(A231,Startlist!B:E,3,FALSE)&amp;" / "&amp;VLOOKUP(A231,Startlist!B:E,3,FALSE))</f>
      </c>
    </row>
    <row r="232" spans="1:8" ht="12.75">
      <c r="A232" s="9"/>
      <c r="B232" s="108"/>
      <c r="C232" s="108"/>
      <c r="D232" s="108"/>
      <c r="E232" s="108"/>
      <c r="F232" s="117"/>
      <c r="G232" s="118"/>
      <c r="H232" s="107">
        <f>IF(A232="","",VLOOKUP(A232,Startlist!B:E,3,FALSE)&amp;" / "&amp;VLOOKUP(A232,Startlist!B:E,3,FALSE))</f>
      </c>
    </row>
    <row r="233" spans="1:8" ht="12.75">
      <c r="A233" s="9"/>
      <c r="B233" s="108"/>
      <c r="C233" s="108"/>
      <c r="D233" s="108"/>
      <c r="E233" s="108"/>
      <c r="F233" s="117"/>
      <c r="G233" s="118"/>
      <c r="H233" s="107">
        <f>IF(A233="","",VLOOKUP(A233,Startlist!B:E,3,FALSE)&amp;" / "&amp;VLOOKUP(A233,Startlist!B:E,3,FALSE))</f>
      </c>
    </row>
    <row r="234" spans="1:8" ht="12.75">
      <c r="A234" s="9"/>
      <c r="B234" s="108"/>
      <c r="C234" s="108"/>
      <c r="D234" s="108"/>
      <c r="E234" s="108"/>
      <c r="F234" s="117"/>
      <c r="G234" s="118"/>
      <c r="H234" s="107">
        <f>IF(A234="","",VLOOKUP(A234,Startlist!B:E,3,FALSE)&amp;" / "&amp;VLOOKUP(A234,Startlist!B:E,3,FALSE))</f>
      </c>
    </row>
    <row r="235" spans="1:8" ht="12.75">
      <c r="A235" s="9"/>
      <c r="B235" s="108"/>
      <c r="C235" s="108"/>
      <c r="D235" s="108"/>
      <c r="E235" s="108"/>
      <c r="F235" s="117"/>
      <c r="G235" s="118"/>
      <c r="H235" s="107">
        <f>IF(A235="","",VLOOKUP(A235,Startlist!B:E,3,FALSE)&amp;" / "&amp;VLOOKUP(A235,Startlist!B:E,3,FALSE))</f>
      </c>
    </row>
    <row r="236" spans="1:8" ht="12.75">
      <c r="A236" s="9"/>
      <c r="B236" s="108"/>
      <c r="C236" s="108"/>
      <c r="D236" s="108"/>
      <c r="E236" s="108"/>
      <c r="F236" s="117"/>
      <c r="G236" s="118"/>
      <c r="H236" s="107">
        <f>IF(A236="","",VLOOKUP(A236,Startlist!B:E,3,FALSE)&amp;" / "&amp;VLOOKUP(A236,Startlist!B:E,3,FALSE))</f>
      </c>
    </row>
    <row r="237" spans="1:8" ht="12.75">
      <c r="A237" s="9"/>
      <c r="B237" s="108"/>
      <c r="C237" s="108"/>
      <c r="D237" s="108"/>
      <c r="E237" s="108"/>
      <c r="F237" s="117"/>
      <c r="G237" s="118"/>
      <c r="H237" s="107">
        <f>IF(A237="","",VLOOKUP(A237,Startlist!B:E,3,FALSE)&amp;" / "&amp;VLOOKUP(A237,Startlist!B:E,3,FALSE))</f>
      </c>
    </row>
    <row r="238" spans="1:8" ht="12.75">
      <c r="A238" s="9"/>
      <c r="B238" s="108"/>
      <c r="C238" s="108"/>
      <c r="D238" s="108"/>
      <c r="E238" s="108"/>
      <c r="F238" s="117"/>
      <c r="G238" s="118"/>
      <c r="H238" s="107">
        <f>IF(A238="","",VLOOKUP(A238,Startlist!B:E,3,FALSE)&amp;" / "&amp;VLOOKUP(A238,Startlist!B:E,3,FALSE))</f>
      </c>
    </row>
    <row r="239" spans="1:8" ht="12.75">
      <c r="A239" s="9"/>
      <c r="B239" s="108"/>
      <c r="C239" s="108"/>
      <c r="D239" s="108"/>
      <c r="E239" s="108"/>
      <c r="F239" s="117"/>
      <c r="G239" s="118"/>
      <c r="H239" s="107">
        <f>IF(A239="","",VLOOKUP(A239,Startlist!B:E,3,FALSE)&amp;" / "&amp;VLOOKUP(A239,Startlist!B:E,3,FALSE))</f>
      </c>
    </row>
    <row r="240" spans="1:8" ht="12.75">
      <c r="A240" s="9"/>
      <c r="B240" s="108"/>
      <c r="C240" s="108"/>
      <c r="D240" s="108"/>
      <c r="E240" s="108"/>
      <c r="F240" s="117"/>
      <c r="G240" s="118"/>
      <c r="H240" s="107">
        <f>IF(A240="","",VLOOKUP(A240,Startlist!B:E,3,FALSE)&amp;" / "&amp;VLOOKUP(A240,Startlist!B:E,3,FALSE))</f>
      </c>
    </row>
    <row r="241" spans="1:8" ht="12.75">
      <c r="A241" s="9"/>
      <c r="B241" s="108"/>
      <c r="C241" s="108"/>
      <c r="D241" s="108"/>
      <c r="E241" s="108"/>
      <c r="F241" s="117"/>
      <c r="G241" s="118"/>
      <c r="H241" s="107">
        <f>IF(A241="","",VLOOKUP(A241,Startlist!B:E,3,FALSE)&amp;" / "&amp;VLOOKUP(A241,Startlist!B:E,3,FALSE))</f>
      </c>
    </row>
    <row r="242" spans="1:8" ht="12.75">
      <c r="A242" s="9"/>
      <c r="B242" s="108"/>
      <c r="C242" s="108"/>
      <c r="D242" s="108"/>
      <c r="E242" s="108"/>
      <c r="F242" s="117"/>
      <c r="G242" s="118"/>
      <c r="H242" s="107">
        <f>IF(A242="","",VLOOKUP(A242,Startlist!B:E,3,FALSE)&amp;" / "&amp;VLOOKUP(A242,Startlist!B:E,3,FALSE))</f>
      </c>
    </row>
    <row r="243" spans="1:8" ht="12.75">
      <c r="A243" s="9"/>
      <c r="B243" s="108"/>
      <c r="C243" s="108"/>
      <c r="D243" s="108"/>
      <c r="E243" s="108"/>
      <c r="F243" s="117"/>
      <c r="G243" s="118"/>
      <c r="H243" s="107">
        <f>IF(A243="","",VLOOKUP(A243,Startlist!B:E,3,FALSE)&amp;" / "&amp;VLOOKUP(A243,Startlist!B:E,3,FALSE))</f>
      </c>
    </row>
    <row r="244" spans="1:8" ht="12.75">
      <c r="A244" s="9"/>
      <c r="B244" s="108"/>
      <c r="C244" s="108"/>
      <c r="D244" s="108"/>
      <c r="E244" s="108"/>
      <c r="F244" s="117"/>
      <c r="G244" s="118"/>
      <c r="H244" s="107">
        <f>IF(A244="","",VLOOKUP(A244,Startlist!B:E,3,FALSE)&amp;" / "&amp;VLOOKUP(A244,Startlist!B:E,3,FALSE))</f>
      </c>
    </row>
    <row r="245" spans="1:8" ht="12.75">
      <c r="A245" s="9"/>
      <c r="B245" s="108"/>
      <c r="C245" s="108"/>
      <c r="D245" s="108"/>
      <c r="E245" s="108"/>
      <c r="F245" s="117"/>
      <c r="G245" s="118"/>
      <c r="H245" s="107">
        <f>IF(A245="","",VLOOKUP(A245,Startlist!B:E,3,FALSE)&amp;" / "&amp;VLOOKUP(A245,Startlist!B:E,3,FALSE))</f>
      </c>
    </row>
    <row r="246" spans="1:8" ht="12.75">
      <c r="A246" s="9"/>
      <c r="B246" s="108"/>
      <c r="C246" s="108"/>
      <c r="D246" s="108"/>
      <c r="E246" s="108"/>
      <c r="F246" s="117"/>
      <c r="G246" s="118"/>
      <c r="H246" s="107">
        <f>IF(A246="","",VLOOKUP(A246,Startlist!B:E,3,FALSE)&amp;" / "&amp;VLOOKUP(A246,Startlist!B:E,3,FALSE))</f>
      </c>
    </row>
  </sheetData>
  <sheetProtection/>
  <autoFilter ref="A1:H2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2019-09-21T20:36:20Z</cp:lastPrinted>
  <dcterms:created xsi:type="dcterms:W3CDTF">2004-09-28T13:23:33Z</dcterms:created>
  <dcterms:modified xsi:type="dcterms:W3CDTF">2019-09-21T20:39:45Z</dcterms:modified>
  <cp:category/>
  <cp:version/>
  <cp:contentType/>
  <cp:contentStatus/>
</cp:coreProperties>
</file>